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ИП по подключению" sheetId="2" r:id="rId1"/>
    <sheet name="ИП - прочий" sheetId="3" r:id="rId2"/>
    <sheet name="Общий свод" sheetId="1" r:id="rId3"/>
  </sheets>
  <calcPr calcId="152511"/>
</workbook>
</file>

<file path=xl/calcChain.xml><?xml version="1.0" encoding="utf-8"?>
<calcChain xmlns="http://schemas.openxmlformats.org/spreadsheetml/2006/main">
  <c r="B25" i="1" l="1"/>
  <c r="B24" i="1"/>
  <c r="B23" i="1" s="1"/>
  <c r="B22" i="1"/>
  <c r="B20" i="1"/>
  <c r="B19" i="1"/>
  <c r="B18" i="1" s="1"/>
  <c r="B16" i="1"/>
  <c r="B15" i="1"/>
  <c r="B14" i="1"/>
  <c r="B13" i="1"/>
  <c r="B12" i="1"/>
  <c r="B10" i="1"/>
  <c r="B9" i="1"/>
  <c r="B8" i="1"/>
  <c r="B7" i="1"/>
  <c r="B17" i="1" l="1"/>
  <c r="B11" i="1"/>
  <c r="B28" i="1" s="1"/>
  <c r="B6" i="1"/>
  <c r="B5" i="1" l="1"/>
  <c r="B26" i="1" s="1"/>
  <c r="B27" i="1"/>
  <c r="E728" i="3" l="1"/>
  <c r="E720" i="3"/>
  <c r="E718" i="3"/>
  <c r="E717" i="3" s="1"/>
  <c r="E734" i="3" s="1"/>
  <c r="E735" i="3" s="1"/>
  <c r="E715" i="3"/>
  <c r="E714" i="3"/>
  <c r="E710" i="3"/>
  <c r="E709" i="3" s="1"/>
  <c r="E707" i="3"/>
  <c r="E706" i="3"/>
  <c r="E700" i="3"/>
  <c r="E699" i="3"/>
  <c r="A698" i="3"/>
  <c r="A701" i="3" s="1"/>
  <c r="A702" i="3" s="1"/>
  <c r="A703" i="3" s="1"/>
  <c r="A704" i="3" s="1"/>
  <c r="A705" i="3" s="1"/>
  <c r="A708" i="3" s="1"/>
  <c r="A711" i="3" s="1"/>
  <c r="A712" i="3" s="1"/>
  <c r="A713" i="3" s="1"/>
  <c r="A716" i="3" s="1"/>
  <c r="A719" i="3" s="1"/>
  <c r="A721" i="3" s="1"/>
  <c r="A722" i="3" s="1"/>
  <c r="A723" i="3" s="1"/>
  <c r="A724" i="3" s="1"/>
  <c r="A725" i="3" s="1"/>
  <c r="A726" i="3" s="1"/>
  <c r="A727" i="3" s="1"/>
  <c r="A729" i="3" s="1"/>
  <c r="A730" i="3" s="1"/>
  <c r="A731" i="3" s="1"/>
  <c r="A732" i="3" s="1"/>
  <c r="A733" i="3" s="1"/>
  <c r="A695" i="3"/>
  <c r="A696" i="3" s="1"/>
  <c r="A697" i="3" s="1"/>
  <c r="E694" i="3"/>
  <c r="E693" i="3" s="1"/>
  <c r="A692" i="3"/>
  <c r="E690" i="3"/>
  <c r="E689" i="3"/>
  <c r="E685" i="3"/>
  <c r="E684" i="3"/>
  <c r="E687" i="3" s="1"/>
  <c r="E675" i="3"/>
  <c r="E673" i="3"/>
  <c r="E672" i="3" s="1"/>
  <c r="E680" i="3" s="1"/>
  <c r="E670" i="3"/>
  <c r="E668" i="3"/>
  <c r="E666" i="3"/>
  <c r="E665" i="3"/>
  <c r="E663" i="3"/>
  <c r="E661" i="3"/>
  <c r="E660" i="3" s="1"/>
  <c r="E658" i="3"/>
  <c r="E657" i="3"/>
  <c r="E655" i="3"/>
  <c r="E654" i="3"/>
  <c r="A653" i="3"/>
  <c r="A656" i="3" s="1"/>
  <c r="A659" i="3" s="1"/>
  <c r="A662" i="3" s="1"/>
  <c r="A664" i="3" s="1"/>
  <c r="A667" i="3" s="1"/>
  <c r="A669" i="3" s="1"/>
  <c r="A671" i="3" s="1"/>
  <c r="A674" i="3" s="1"/>
  <c r="A676" i="3" s="1"/>
  <c r="A677" i="3" s="1"/>
  <c r="A678" i="3" s="1"/>
  <c r="A679" i="3" s="1"/>
  <c r="E652" i="3"/>
  <c r="E651" i="3"/>
  <c r="A650" i="3"/>
  <c r="E648" i="3"/>
  <c r="E647" i="3" s="1"/>
  <c r="E643" i="3"/>
  <c r="E642" i="3" s="1"/>
  <c r="E640" i="3"/>
  <c r="E638" i="3"/>
  <c r="E636" i="3"/>
  <c r="E634" i="3"/>
  <c r="E631" i="3"/>
  <c r="E623" i="3" s="1"/>
  <c r="E628" i="3"/>
  <c r="E626" i="3"/>
  <c r="E624" i="3"/>
  <c r="A619" i="3"/>
  <c r="A620" i="3" s="1"/>
  <c r="A621" i="3" s="1"/>
  <c r="A622" i="3" s="1"/>
  <c r="A625" i="3" s="1"/>
  <c r="A627" i="3" s="1"/>
  <c r="A629" i="3" s="1"/>
  <c r="A630" i="3" s="1"/>
  <c r="A632" i="3" s="1"/>
  <c r="A633" i="3" s="1"/>
  <c r="A635" i="3" s="1"/>
  <c r="A637" i="3" s="1"/>
  <c r="A639" i="3" s="1"/>
  <c r="A641" i="3" s="1"/>
  <c r="A644" i="3" s="1"/>
  <c r="A618" i="3"/>
  <c r="E617" i="3"/>
  <c r="E614" i="3"/>
  <c r="E613" i="3"/>
  <c r="E604" i="3"/>
  <c r="E600" i="3"/>
  <c r="E599" i="3" s="1"/>
  <c r="E597" i="3"/>
  <c r="E595" i="3"/>
  <c r="E593" i="3"/>
  <c r="E589" i="3"/>
  <c r="E588" i="3"/>
  <c r="E583" i="3"/>
  <c r="E574" i="3"/>
  <c r="E573" i="3"/>
  <c r="E561" i="3"/>
  <c r="E557" i="3"/>
  <c r="E545" i="3"/>
  <c r="E533" i="3"/>
  <c r="E521" i="3"/>
  <c r="E512" i="3"/>
  <c r="E508" i="3"/>
  <c r="E507" i="3" s="1"/>
  <c r="E503" i="3"/>
  <c r="E502" i="3"/>
  <c r="E498" i="3"/>
  <c r="E497" i="3"/>
  <c r="E495" i="3"/>
  <c r="E493" i="3"/>
  <c r="E490" i="3" s="1"/>
  <c r="E491" i="3"/>
  <c r="E485" i="3"/>
  <c r="E476" i="3"/>
  <c r="E469" i="3"/>
  <c r="E467" i="3"/>
  <c r="E460" i="3"/>
  <c r="E454" i="3"/>
  <c r="E430" i="3"/>
  <c r="E415" i="3"/>
  <c r="E412" i="3"/>
  <c r="E409" i="3"/>
  <c r="E407" i="3"/>
  <c r="E404" i="3"/>
  <c r="E400" i="3"/>
  <c r="E398" i="3"/>
  <c r="E396" i="3"/>
  <c r="E386" i="3" s="1"/>
  <c r="E394" i="3"/>
  <c r="E391" i="3"/>
  <c r="E387" i="3"/>
  <c r="E382" i="3"/>
  <c r="E377" i="3"/>
  <c r="E376" i="3"/>
  <c r="E371" i="3"/>
  <c r="E366" i="3"/>
  <c r="E356" i="3"/>
  <c r="A348" i="3"/>
  <c r="A349" i="3" s="1"/>
  <c r="A350" i="3" s="1"/>
  <c r="A351" i="3" s="1"/>
  <c r="A352" i="3" s="1"/>
  <c r="A353" i="3" s="1"/>
  <c r="A354" i="3" s="1"/>
  <c r="A355" i="3" s="1"/>
  <c r="A357" i="3" s="1"/>
  <c r="A358" i="3" s="1"/>
  <c r="A359" i="3" s="1"/>
  <c r="A360" i="3" s="1"/>
  <c r="A361" i="3" s="1"/>
  <c r="A362" i="3" s="1"/>
  <c r="A363" i="3" s="1"/>
  <c r="A364" i="3" s="1"/>
  <c r="A365" i="3" s="1"/>
  <c r="A367" i="3" s="1"/>
  <c r="A368" i="3" s="1"/>
  <c r="A369" i="3" s="1"/>
  <c r="A370" i="3" s="1"/>
  <c r="A372" i="3" s="1"/>
  <c r="A373" i="3" s="1"/>
  <c r="A374" i="3" s="1"/>
  <c r="A375" i="3" s="1"/>
  <c r="A378" i="3" s="1"/>
  <c r="A379" i="3" s="1"/>
  <c r="A380" i="3" s="1"/>
  <c r="A381" i="3" s="1"/>
  <c r="A383" i="3" s="1"/>
  <c r="A384" i="3" s="1"/>
  <c r="A385" i="3" s="1"/>
  <c r="A388" i="3" s="1"/>
  <c r="A389" i="3" s="1"/>
  <c r="A390" i="3" s="1"/>
  <c r="A392" i="3" s="1"/>
  <c r="A393" i="3" s="1"/>
  <c r="A395" i="3" s="1"/>
  <c r="A397" i="3" s="1"/>
  <c r="A399" i="3" s="1"/>
  <c r="A401" i="3" s="1"/>
  <c r="A402" i="3" s="1"/>
  <c r="A403" i="3" s="1"/>
  <c r="A405" i="3" s="1"/>
  <c r="A406" i="3" s="1"/>
  <c r="A408" i="3" s="1"/>
  <c r="A410" i="3" s="1"/>
  <c r="A411" i="3" s="1"/>
  <c r="A413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5" i="3" s="1"/>
  <c r="A456" i="3" s="1"/>
  <c r="A457" i="3" s="1"/>
  <c r="A458" i="3" s="1"/>
  <c r="A459" i="3" s="1"/>
  <c r="A461" i="3" s="1"/>
  <c r="A462" i="3" s="1"/>
  <c r="A463" i="3" s="1"/>
  <c r="A464" i="3" s="1"/>
  <c r="A465" i="3" s="1"/>
  <c r="A466" i="3" s="1"/>
  <c r="A468" i="3" s="1"/>
  <c r="A470" i="3" s="1"/>
  <c r="A471" i="3" s="1"/>
  <c r="A472" i="3" s="1"/>
  <c r="A473" i="3" s="1"/>
  <c r="A474" i="3" s="1"/>
  <c r="A475" i="3" s="1"/>
  <c r="A477" i="3" s="1"/>
  <c r="A478" i="3" s="1"/>
  <c r="A479" i="3" s="1"/>
  <c r="A480" i="3" s="1"/>
  <c r="A481" i="3" s="1"/>
  <c r="A482" i="3" s="1"/>
  <c r="A483" i="3" s="1"/>
  <c r="A484" i="3" s="1"/>
  <c r="A486" i="3" s="1"/>
  <c r="A487" i="3" s="1"/>
  <c r="A488" i="3" s="1"/>
  <c r="A489" i="3" s="1"/>
  <c r="A492" i="3" s="1"/>
  <c r="A494" i="3" s="1"/>
  <c r="A496" i="3" s="1"/>
  <c r="A499" i="3" s="1"/>
  <c r="A500" i="3" s="1"/>
  <c r="A501" i="3" s="1"/>
  <c r="A504" i="3" s="1"/>
  <c r="A505" i="3" s="1"/>
  <c r="A506" i="3" s="1"/>
  <c r="A509" i="3" s="1"/>
  <c r="A510" i="3" s="1"/>
  <c r="A511" i="3" s="1"/>
  <c r="A513" i="3" s="1"/>
  <c r="A514" i="3" s="1"/>
  <c r="A515" i="3" s="1"/>
  <c r="A516" i="3" s="1"/>
  <c r="A517" i="3" s="1"/>
  <c r="A518" i="3" s="1"/>
  <c r="A519" i="3" s="1"/>
  <c r="A520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8" i="3" s="1"/>
  <c r="A559" i="3" s="1"/>
  <c r="A560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5" i="3" s="1"/>
  <c r="A576" i="3" s="1"/>
  <c r="A577" i="3" s="1"/>
  <c r="A578" i="3" s="1"/>
  <c r="A579" i="3" s="1"/>
  <c r="A580" i="3" s="1"/>
  <c r="A581" i="3" s="1"/>
  <c r="A582" i="3" s="1"/>
  <c r="A584" i="3" s="1"/>
  <c r="A585" i="3" s="1"/>
  <c r="A586" i="3" s="1"/>
  <c r="A587" i="3" s="1"/>
  <c r="A590" i="3" s="1"/>
  <c r="A591" i="3" s="1"/>
  <c r="A592" i="3" s="1"/>
  <c r="A594" i="3" s="1"/>
  <c r="A596" i="3" s="1"/>
  <c r="A598" i="3" s="1"/>
  <c r="A601" i="3" s="1"/>
  <c r="A602" i="3" s="1"/>
  <c r="A603" i="3" s="1"/>
  <c r="A605" i="3" s="1"/>
  <c r="A606" i="3" s="1"/>
  <c r="A607" i="3" s="1"/>
  <c r="A608" i="3" s="1"/>
  <c r="A609" i="3" s="1"/>
  <c r="A610" i="3" s="1"/>
  <c r="E345" i="3"/>
  <c r="A344" i="3"/>
  <c r="A346" i="3" s="1"/>
  <c r="A347" i="3" s="1"/>
  <c r="A340" i="3"/>
  <c r="A341" i="3" s="1"/>
  <c r="A342" i="3" s="1"/>
  <c r="A343" i="3" s="1"/>
  <c r="E339" i="3"/>
  <c r="E333" i="3"/>
  <c r="E326" i="3"/>
  <c r="E319" i="3"/>
  <c r="E298" i="3" s="1"/>
  <c r="E304" i="3"/>
  <c r="E299" i="3"/>
  <c r="E295" i="3"/>
  <c r="E292" i="3"/>
  <c r="E286" i="3"/>
  <c r="E283" i="3"/>
  <c r="E279" i="3"/>
  <c r="E275" i="3"/>
  <c r="E271" i="3"/>
  <c r="E266" i="3"/>
  <c r="E265" i="3" s="1"/>
  <c r="E263" i="3"/>
  <c r="E257" i="3"/>
  <c r="E256" i="3"/>
  <c r="E253" i="3"/>
  <c r="E249" i="3" s="1"/>
  <c r="E250" i="3"/>
  <c r="E247" i="3"/>
  <c r="E243" i="3"/>
  <c r="E240" i="3"/>
  <c r="E236" i="3"/>
  <c r="E234" i="3"/>
  <c r="A233" i="3"/>
  <c r="A231" i="3"/>
  <c r="A232" i="3" s="1"/>
  <c r="E229" i="3"/>
  <c r="E225" i="3"/>
  <c r="E205" i="3" s="1"/>
  <c r="E223" i="3"/>
  <c r="E206" i="3"/>
  <c r="E201" i="3"/>
  <c r="E195" i="3"/>
  <c r="E182" i="3"/>
  <c r="E177" i="3"/>
  <c r="E174" i="3"/>
  <c r="E168" i="3"/>
  <c r="E159" i="3"/>
  <c r="E146" i="3"/>
  <c r="E129" i="3"/>
  <c r="E128" i="3" s="1"/>
  <c r="E124" i="3"/>
  <c r="E119" i="3"/>
  <c r="E115" i="3"/>
  <c r="E106" i="3" s="1"/>
  <c r="E107" i="3"/>
  <c r="E104" i="3"/>
  <c r="E103" i="3" s="1"/>
  <c r="E100" i="3"/>
  <c r="E99" i="3"/>
  <c r="E97" i="3"/>
  <c r="E94" i="3"/>
  <c r="E92" i="3"/>
  <c r="E90" i="3"/>
  <c r="E88" i="3"/>
  <c r="E86" i="3"/>
  <c r="A82" i="3"/>
  <c r="A83" i="3" s="1"/>
  <c r="A84" i="3" s="1"/>
  <c r="A85" i="3" s="1"/>
  <c r="E80" i="3"/>
  <c r="E75" i="3"/>
  <c r="E70" i="3" s="1"/>
  <c r="E71" i="3"/>
  <c r="E67" i="3"/>
  <c r="E64" i="3"/>
  <c r="E60" i="3"/>
  <c r="E56" i="3"/>
  <c r="E54" i="3"/>
  <c r="E51" i="3"/>
  <c r="E49" i="3"/>
  <c r="E45" i="3"/>
  <c r="E43" i="3"/>
  <c r="E36" i="3" s="1"/>
  <c r="E40" i="3"/>
  <c r="E37" i="3"/>
  <c r="E34" i="3"/>
  <c r="E33" i="3" s="1"/>
  <c r="E31" i="3"/>
  <c r="E30" i="3"/>
  <c r="E28" i="3"/>
  <c r="E27" i="3" s="1"/>
  <c r="E25" i="3"/>
  <c r="E20" i="3" s="1"/>
  <c r="E23" i="3"/>
  <c r="E21" i="3"/>
  <c r="E16" i="3"/>
  <c r="E15" i="3"/>
  <c r="E12" i="3"/>
  <c r="E11" i="3"/>
  <c r="E18" i="3" s="1"/>
  <c r="E9" i="3"/>
  <c r="E8" i="3"/>
  <c r="E63" i="3" l="1"/>
  <c r="E77" i="3" s="1"/>
  <c r="E79" i="3"/>
  <c r="E645" i="3"/>
  <c r="E681" i="3" s="1"/>
  <c r="E736" i="3" s="1"/>
  <c r="E611" i="3"/>
  <c r="E414" i="3"/>
  <c r="F249" i="2" l="1"/>
  <c r="F247" i="2"/>
  <c r="F246" i="2" s="1"/>
  <c r="F244" i="2"/>
  <c r="F242" i="2"/>
  <c r="F241" i="2"/>
  <c r="F239" i="2"/>
  <c r="F235" i="2"/>
  <c r="F232" i="2"/>
  <c r="F231" i="2" s="1"/>
  <c r="F210" i="2"/>
  <c r="F209" i="2" s="1"/>
  <c r="F206" i="2"/>
  <c r="F205" i="2" s="1"/>
  <c r="F195" i="2"/>
  <c r="F193" i="2"/>
  <c r="F192" i="2"/>
  <c r="F189" i="2"/>
  <c r="F188" i="2"/>
  <c r="F237" i="2" s="1"/>
  <c r="F186" i="2"/>
  <c r="F185" i="2"/>
  <c r="F181" i="2"/>
  <c r="F179" i="2"/>
  <c r="F178" i="2"/>
  <c r="F176" i="2"/>
  <c r="F169" i="2"/>
  <c r="F167" i="2"/>
  <c r="F165" i="2"/>
  <c r="F163" i="2"/>
  <c r="F162" i="2" s="1"/>
  <c r="F158" i="2"/>
  <c r="F157" i="2" s="1"/>
  <c r="F155" i="2"/>
  <c r="F154" i="2" s="1"/>
  <c r="F151" i="2"/>
  <c r="F149" i="2"/>
  <c r="F148" i="2"/>
  <c r="F146" i="2"/>
  <c r="F145" i="2"/>
  <c r="F141" i="2"/>
  <c r="F140" i="2" s="1"/>
  <c r="F138" i="2"/>
  <c r="F136" i="2"/>
  <c r="F135" i="2"/>
  <c r="F143" i="2" s="1"/>
  <c r="F125" i="2"/>
  <c r="F120" i="2"/>
  <c r="F113" i="2"/>
  <c r="F112" i="2" s="1"/>
  <c r="F110" i="2"/>
  <c r="F109" i="2" s="1"/>
  <c r="F105" i="2"/>
  <c r="F104" i="2" s="1"/>
  <c r="F95" i="2"/>
  <c r="D93" i="2"/>
  <c r="D94" i="2" s="1"/>
  <c r="D92" i="2"/>
  <c r="F90" i="2"/>
  <c r="D84" i="2"/>
  <c r="D85" i="2" s="1"/>
  <c r="D86" i="2" s="1"/>
  <c r="D87" i="2" s="1"/>
  <c r="D88" i="2" s="1"/>
  <c r="D89" i="2" s="1"/>
  <c r="F82" i="2"/>
  <c r="F81" i="2"/>
  <c r="F78" i="2"/>
  <c r="F77" i="2"/>
  <c r="F75" i="2"/>
  <c r="F74" i="2"/>
  <c r="F48" i="2"/>
  <c r="D45" i="2"/>
  <c r="D46" i="2" s="1"/>
  <c r="D47" i="2" s="1"/>
  <c r="F43" i="2"/>
  <c r="D38" i="2"/>
  <c r="D39" i="2" s="1"/>
  <c r="D40" i="2" s="1"/>
  <c r="D41" i="2" s="1"/>
  <c r="D42" i="2" s="1"/>
  <c r="F36" i="2"/>
  <c r="F35" i="2"/>
  <c r="D33" i="2"/>
  <c r="D34" i="2" s="1"/>
  <c r="D32" i="2"/>
  <c r="F30" i="2"/>
  <c r="D26" i="2"/>
  <c r="D27" i="2" s="1"/>
  <c r="D28" i="2" s="1"/>
  <c r="D29" i="2" s="1"/>
  <c r="D25" i="2"/>
  <c r="F23" i="2"/>
  <c r="F22" i="2" s="1"/>
  <c r="F20" i="2"/>
  <c r="F18" i="2"/>
  <c r="F17" i="2"/>
  <c r="D15" i="2"/>
  <c r="D16" i="2" s="1"/>
  <c r="F13" i="2"/>
  <c r="F12" i="2"/>
  <c r="F10" i="2"/>
  <c r="F9" i="2"/>
  <c r="F133" i="2" l="1"/>
  <c r="F182" i="2" s="1"/>
  <c r="F250" i="2"/>
  <c r="F174" i="2"/>
  <c r="F251" i="2" l="1"/>
</calcChain>
</file>

<file path=xl/sharedStrings.xml><?xml version="1.0" encoding="utf-8"?>
<sst xmlns="http://schemas.openxmlformats.org/spreadsheetml/2006/main" count="2333" uniqueCount="994">
  <si>
    <t>№ п/п</t>
  </si>
  <si>
    <t>Идентификационный номер мероприятия</t>
  </si>
  <si>
    <t>Наименование мероприятия</t>
  </si>
  <si>
    <t>Стоимость мероприятия, тыс.руб. с НДС (в ценах 2016 года)</t>
  </si>
  <si>
    <t>Раздел / таблица</t>
  </si>
  <si>
    <t>Код территории</t>
  </si>
  <si>
    <t>ВОДОСНАБЖЕНИЕ</t>
  </si>
  <si>
    <t>Перечень мероприятий по строительству новых сетей водоснабжения в целях подключения объектов капитального строительства заявителей</t>
  </si>
  <si>
    <t>Александровский муниципальный район</t>
  </si>
  <si>
    <t>Александровский сельсовет</t>
  </si>
  <si>
    <t>ВС-1.2</t>
  </si>
  <si>
    <t>07 602 402</t>
  </si>
  <si>
    <t>Проектирование и строительство водопроводной сети из полиэтиленовых труб диаметром 110мм, протяженностью 250 м, в с.Александровское Александровского района по ул.Пионерская от ж/д № 96 до ул.Элеваторной</t>
  </si>
  <si>
    <t>Андроповский муниципальный район</t>
  </si>
  <si>
    <t>Курсавский сельсовет</t>
  </si>
  <si>
    <t>07 632 410</t>
  </si>
  <si>
    <t>Проектирование и строительство разводящей водопроводной сети из полиэтиленовых труб диаметром 110мм, протяженностью 580 м, в с.Курсавка Андроповского района по ул.Раздольная от № 50 до № 70</t>
  </si>
  <si>
    <t>Проектирование и строительство разводящей водопроводной сети из полиэтиленовых труб диаметром 110мм, протяженностью 608 м, в с.Курсавка Андроповского района по ул.Пушкина от ж/д № 1 до ж/д № 38</t>
  </si>
  <si>
    <t>Проектирование и строительство разводящей водопроводной сети из полиэтиленовых труб диаметром 110мм, протяженностью 453 м, в с.Курсавка Андроповского района по ул.Юбилейная от ж/д № 41 до ж/д № 72</t>
  </si>
  <si>
    <t>Буденновский муниципальный район</t>
  </si>
  <si>
    <t>город Буденновск</t>
  </si>
  <si>
    <t>07 612 101</t>
  </si>
  <si>
    <t>Проектирование и строительство водопроводной сети из полиэтиленовых труб диаметром 110мм, протяженностью 200 м, в г.Буденновске от действующего водовода по проспекту Чехова до микрорайона 3</t>
  </si>
  <si>
    <t>село Толстово-Васюковское</t>
  </si>
  <si>
    <t>07 612 427</t>
  </si>
  <si>
    <t>Проектирование и строительство водопроводной сети из полиэтиленовых труб диаметром 110мм, протяженностью 116 м, в с.Толстово-Васюковское Буденновского района по ул.Школьная от действующей водопроводной сети по ул.Новая</t>
  </si>
  <si>
    <t>Грачевский муниципальный район</t>
  </si>
  <si>
    <t>Грачевский сельсовет</t>
  </si>
  <si>
    <t>07 617 404</t>
  </si>
  <si>
    <t>Проектирование и строительство уличной водопроводной сети из полиэтиленовых труб диаметром 110мм, протяженностью 397 м, в с.Грачевка Грачевского района по ул.Придорожной от № 84 до ул.Северной</t>
  </si>
  <si>
    <t>Проектирование и строительство разводящей водопроводной сети из полиэтиленовых труб диаметром 110мм, протяженностью 317 м, в с.Грачевка Грачевского района по ул.Перспективная от № 20 до ул.Северной</t>
  </si>
  <si>
    <t>Проектирование и строительство разводящей водопроводной сети из полиэтиленовых труб диаметром 110мм, протяженностью 826 м, в с.Грачевка Грачевского района по ул.Олимпийская от ул.Северной до ул.Олимпийской № 32</t>
  </si>
  <si>
    <t>Проектирование и строительство разводящей водопроводной сети из полиэтиленовых труб диаметром 110 мм, протяженностью 211 м, в с.Грачевка Грачевского района по ул.Высоцкого от № 20 до ул.Северной</t>
  </si>
  <si>
    <t>Проектирование и строительство разводящей водопроводной сети из полиэтиленовых труб диаметром 110мм, протяженностью 353 м, в с.Грачевка Грачевского района по ул.Звездной от № 18 до ул.Северной</t>
  </si>
  <si>
    <t>Проектирование и строительство водопроводной сети из полиэтиленовых труб диаметром 110мм, протяженностью 478 м, в с.Грачевка Грачевского района по ул.Полевой от ул.Северной до ул.Полевая № 21</t>
  </si>
  <si>
    <t>Старомарьевский сельсовет</t>
  </si>
  <si>
    <t>07 617 419</t>
  </si>
  <si>
    <t>Проектирование и строительство разводящей водопроводной сети из полиэтиленовых труб диаметром 110мм, протяженностью 2428 м, в с.Старомарьевка Грачевского района от ул.Красная № 1 по ул.Северная до № 23 далее по пер.Безымянный до ул.Красная № 68</t>
  </si>
  <si>
    <t>Проектирование и строительство разводящей водопроводной сети из полиэтиленовых труб диаметром 110мм, протяженностью 1255 м, в с.Старомарьевка Грачевского района от проектируемого водовода по пер.Безымянный по ул.Свободная от №33 до №125</t>
  </si>
  <si>
    <t>Проектирование и строительство разводящей водопроводной сети из полиэтиленовых труб диаметром 110мм, протяженностью 1120 м, в с.Старомарьевка Грачевского района от проектируемого водовода по пер.Безымянный по ул.Лермонтова от №21/2 до №93 с подключением к проектируемой водопроводной сети по ул. Северной</t>
  </si>
  <si>
    <t>Проектирование и строительство участка разводящей водопроводной сети из полиэтиленовых труб диаметром 110мм, протяженностью 687 м, в с.Старомарьевка Грачевского района по ул.Красная от № 43 Г до № 27/1</t>
  </si>
  <si>
    <t xml:space="preserve">Изобильненский муниципальный район </t>
  </si>
  <si>
    <t>поселок Рыздвяный</t>
  </si>
  <si>
    <t>07 620 153</t>
  </si>
  <si>
    <t>Строительство водопроводной сети из полиэтиленовых труб диаметром 160мм, протяженностью 1100 м, в пос.Рыздвяный Изобильненского района по ул.Высоцкого от № 1 до № 38 с подключением к существующей водопроводной сети по улице Есенина</t>
  </si>
  <si>
    <t>Строительство водопроводной сети из полиэтиленовых труб диаметром 160мм, протяженностью 1254 м, в пос.Рыздвяный Изобильненского района по ул.Л.Толстого от ул.Высоцкого № 1  с закольцовкой по ул.Высоцкого № 38, с подключением к проектируемой уличной водопроводной сети по ул.Высоцкого</t>
  </si>
  <si>
    <t>Строительство водопроводной сети из полиэтиленовых труб диаметром 160мм, протяженностью 1363 м, в пос.Рыздвяный Изобильненского района по ул.Тургенева от ул.Л.Толстого № 1 с закольцовкой по ул.Л.Толстого № 41 с подключением к проектируемой уличной водопроводной сети по ул.Л.Толстого</t>
  </si>
  <si>
    <t>Строительство водопроводной сети из полиэтиленовых труб диаметром 160мм, протяженностью 1442 м, в пос.Рыздвяный Изобильненского района по ул.Ставропольская от ул.Тургенева № 1 с закольцовкой по ул. по ул.Тургенева № 44, с подключением к проектируемой уличной водопроводной сети по ул.Тургенева</t>
  </si>
  <si>
    <t>Строительство водопроводной сети из полиэтиленовых труб диаметром 160мм, протяженностью 1539 м, в пос.Рыздвяный Изобильненского района по ул.Чапаева от ул. Ставропольская № 1 с закольцовкой по ул. Ставропольская № 46, с подключением к проектируемой уличной водопроводной сети по ул.Ставропольской</t>
  </si>
  <si>
    <t>Строительство водопроводной сети из полиэтиленовых труб диаметром 160мм, протяженностью 1502 м, в пос.Рыздвяный Изобильненского района по ул.Суворова от ул.Чапаева с закольцовкой по ул.Чапаева № 48, с подключением к проектируемой уличной водопроводной сети по ул.Чапаева</t>
  </si>
  <si>
    <t>Московский сельсовет</t>
  </si>
  <si>
    <t>07 620 407</t>
  </si>
  <si>
    <t>Строительство подводящего водовода из полиэтиленовых труб диаметром 160мм, протяженностью 1929 м, к селу Московское Изобильненского района, с целью обеспечения возможности подключения проектируемых водопроводных сетей в с.Московском по ул.Трунова, Новая, Полушина</t>
  </si>
  <si>
    <t>Строительство водопроводной сети из полиэтиленовых труб диаметром 110мм, протяженностью 3000 м, в с.Московское Изобильненского района по ул.Трунова от № 1 до № 150, с подключением к проектируемому подводящему водоводу к с.Московское</t>
  </si>
  <si>
    <t>Строительство водопроводной сети из полиэтиленовых труб диаметром 110мм, протяженностью 700 м, в с.Московское Изобильненского района по ул.Новая от № 46 до № 67, с подключением к проектируемой водопроводной сети по ул.Полушина</t>
  </si>
  <si>
    <t>Строительство водопроводной сети из полиэтиленовых труб диаметром 110мм, протяженностью 500 м, в с.Московское Изобильненского района по ул.Полушина от № 90 до № 120, с подключением к проектируемой водопроводной сети по ул.Трунова</t>
  </si>
  <si>
    <t>Минераловодский городской округ</t>
  </si>
  <si>
    <t>07 721 000</t>
  </si>
  <si>
    <t>Проектирование и строительство водопроводной сети из полиэтиленовых труб диаметром 160мм, протяженностью 890 м, в г.Минеральные Воды по ул.Советской от действующего водовода по ул.Торговая до земельного участка с кадастровым номером 26:24:040706:99</t>
  </si>
  <si>
    <t>Проектирование и строительство водопроводной сети из полиэтиленовых труб диаметром 110мм, протяженностью 270 м, в г.Минеральные Воды по ул.Яблоневой от проектируемой водопроводной сети по ул.Советской до ул.Северной</t>
  </si>
  <si>
    <t>Проектирование и строительство водопроводной сети из полиэтиленовых труб диаметром 160мм, протяженностью 1310 м, в г.Минеральные Воды по ул.Советская от перемычки на ул.Пролетарской до проектируемого водовода в районе НУЗ "Отделенческая больница на станции Минеральные Воды" ОАО "РЖД", с целью обеспечения возможности подключения объектов капитального строительства в г.Минеральные Воды по ул.Советской, пр-т 22 Партсъезда и прилегающих земельных участков (на запад от № 9 по ул.Новоселов, 2310 м на северо-восток от № 18 по пер.Южный)</t>
  </si>
  <si>
    <t>Проектирование и строительство участка водопроводной сети из полиэтиленовых труб диаметром 315мм, протяженностью 765 м, в г.Минеральные Воды от камеры подключения к Малкинскому водоводу до водопроводного ввода по ул.22 Партсъезда, 141, с закольцовкой с водопроводными сетями МРН № 2 (ул.22 Партсъезда/ул.Советская), с целью обеспечения возможности подключения объектов капитального строительства в г.Минеральные Воды по ул.Советской и прилегающих земельных участков (на запад от № 9 по ул.Новоселов, 2310 м на северо-восток от № 18 по пер.Южный)</t>
  </si>
  <si>
    <t>Проектирование и строительство водопроводной сети из полиэтиленовых труб диаметром 110мм, протяженностью 1450 м, в г.Минеральные Воды на земельном участке отведенном под индивидуальную жилую застройку в районе отделенческой клинической больницы с подключением к проектируемому водоводу по ул.Алтуниной</t>
  </si>
  <si>
    <t>Проектирование и строительство водопроводной сети из полиэтиленовых труб диаметром 50мм, протяженностью 65 м, в г.Минеральные Воды от № 32 по ул.Атамана Перепелицына до ул.Алтунина № 29 (на земельном участке отведенном под индивидуальную жилую застройку в районе отделенческой клинической больницы с подключением к проектируемому водоводу по ул.Алтуниной</t>
  </si>
  <si>
    <t>Проектирование и строительство водопроводной сети из полиэтиленовых труб диаметром 400мм, протяженностью 390 м, в г.Минеральные Воды на земельном участке отведенном под индивидуальную жилую застройку в районе отделенческой клинической больницы с частичным демонтажом действующего стального водовода диаметром 400мм протяженностью 350 м, проходящего по территории жилой застройки</t>
  </si>
  <si>
    <t>Проектирование и строительство водопроводной сети из полиэтиленовых труб диаметром 110мм, протяженностью 1895 м, в г.Минеральные Воды на земельном участке отведенном под индивидуальную жилую застройку выше резервуаров 3*10000м3 с подключением к существующему водоводу по ул.Советской</t>
  </si>
  <si>
    <t>Проектирование и строительство водопроводной сети из полиэтиленовых труб диаметром 75мм, протяженностью 715 м, в г.Минеральные Воды на земельном участке отведенном под индивидуальную жилую застройку выше резервуаров 3*10000м3 с подключением к проектируемым водоводам</t>
  </si>
  <si>
    <t>Проектирование и строительство водопроводной сети из полиэтиленовых труб диаметром 110мм, протяженностью 790 м, в г.Минеральные Воды на земельном участке отведенном под индивидуальную жилую застройку ниже резервуаров 3*10000 м3 с подключением к действующему водоводу, проходящему по территории резервуаров от РЧВ на ул.Советская</t>
  </si>
  <si>
    <t>Проектирование и строительство водопроводной сети из полиэтиленовых труб диаметром 75мм, протяженностью 850 м, в г.Минеральные Воды на земельном участке отведенном под индивидуальную жилую застройку ниже резервуаров 3*10000 м3 с подключением к проектируемым водоводам по улицам от ИЖС 26:24:040801:34 до ИЖС 26:24:040801:121</t>
  </si>
  <si>
    <t>Проектирование и строительство водопроводной сети из полиэтиленовых труб диаметром 75мм, протяженностью 520 м, в с.Орбельяновка Минераловодского городского округа по ул.Абрикосовой от ул.Советская до ул.Абрикосовая № 22</t>
  </si>
  <si>
    <t>Проектирование и строительство водопроводной сети из полиэтиленовых труб диаметром 225мм, протяженностью 990 м, в п.Ленинский Минераловодского городского округа по ул.Карла Маркса от точки подключения к Малкинскому водоводу до пересечения ул.Клубная и Пеховская</t>
  </si>
  <si>
    <t>Проектирование и строительство уличных водопроводных сетей из полиэтиленовых труб диаметром 110мм, общей протяженностью 2351 м, в п.Ленинский Минераловодского городского округа по ул.Клубная (L- 227 м), Свободы (L- 408 м), Юбилейная (L- 405 м), Славы (L- 395 м), Пеховкая (L- 395 м), пер.Ясный (L- 226 м), ул.Свободы - пер.Ясный (закольцевание - 295 м), с подключением к  проектируемому водоводу по ул.К.Маркса</t>
  </si>
  <si>
    <t>Проектирование и строительство водопроводной сети из полиэтиленовых труб диаметром 75мм, протяженностью 260м, в п.Загорский Минераловодского городского округа по ул.Новоселов от № 1 до № 11 с подключением к существующему водопроводу по ул.Центральная</t>
  </si>
  <si>
    <t>Проектирование и строительство водопроводной сети из полиэтиленовых труб диаметром 110мм, протяженностью 200 м, в п.Загорский Минераловодского городского округа по ул.Первомайская (от ул.Урожайная до ул.Южная), с подключением к действующей водопроводной сети по ул. Первомайская</t>
  </si>
  <si>
    <t>Проектирование и строительство уличной водопроводной сети из полиэтиленовых труб диаметром 75мм, протяженностью 150 м, в п.Загорский Минераловодского городского округа по ул.Южная от ул.Первомайская до ул.Южная, 24, с подключением к проектируемой водопроводной сети по ул.Первомайская</t>
  </si>
  <si>
    <t>Проектирование и строительство водопроводной сети из полиэтиленовых труб диаметром 75мм, протяженностью 160 м, в п.Загорский Минераловодского городского округа по ул.Полевая от ул.Первомайская до ул.Полевая, 23</t>
  </si>
  <si>
    <t>Проектирование и строительство водопроводной сети из полиэтиленовых труб диаметром 110мм, протяженностью 200 м, в п.Загорский Минераловодского городского округа по ул.Химиков от ул.Первомайская до ул.Лесная</t>
  </si>
  <si>
    <t>Проектирование и строительство водопроводной сети из полиэтиленовых труб диаметром 75мм, протяженностью 520 м, в с.Розовка Минераловодского городского округа по пер.Мира от действующего водопровода по ул.Новая до пер.Мира № 14 (с закольцовкой)</t>
  </si>
  <si>
    <t>Проектирование и строительство водопроводных сетей из полиэтиленовых труб диаметром 110мм, протяженностью 1020 м, в п.Новотерский Минераловодского городского округа по ул.Железноводская от № 19 (L-440м) и по ул Западная (L- 580м), с подключением к проектируемому водопроводу по ул.Железноводская</t>
  </si>
  <si>
    <t>Проектирование и строительство водопроводных сетей из полиэтиленовых труб диаметром 75 мм, протяженностью 490 м, в п.Новотерский Минераловодского городского округа по ул.Советская (L-270м), 1-ый переулок (L- 60 м), 2-ой переулок (L- 160м), с подключением к  проектируемому водопроводу по ул. Железноводская</t>
  </si>
  <si>
    <t>Проектирование и строительство водопроводной сети из полиэтиленовых труб диаметром 110мм, протяженностью 66 м, в х.Красный Пахарь Минераловодского городского округа по ул.Малиновая от ул.Яблоневая до ул.Малиновая № 1</t>
  </si>
  <si>
    <t>Проектирование и строительство водопроводной сети из полиэтиленовых труб диаметром 75мм, протяженностью 300 м, в х.Красный Пахарь Минераловодского городского округа по ул.Малиновая от № 1 до № 30, с подключением к проектируемому водопроводу по ул.Малиновая</t>
  </si>
  <si>
    <t>Проектирование и строительство водопроводной сети из полиэтиленовых труб диаметром 110мм, протяженностью 510 м, в х.Красный Пахарь Минераловодского городского округа по ул.Подгорная от Кубанского водовода в районе ул.Терновой до № 116 по ул.Подгорная</t>
  </si>
  <si>
    <t>Нефтекумский муниципальный район</t>
  </si>
  <si>
    <t>город Нефтекумск</t>
  </si>
  <si>
    <t>07 641 101</t>
  </si>
  <si>
    <t>Проектирование и строительство водопроводной сети из полиэтиленовых труб диаметром 75мм, протяженностью 670 м, в г.Нефтекумске по ул.Чижевкого-Лапушкина с подключением к водопроводной сети по ул.Сергеева-Метушевского</t>
  </si>
  <si>
    <t>Петровский муниципальный район</t>
  </si>
  <si>
    <t>город Светлоград</t>
  </si>
  <si>
    <t>07 646 101</t>
  </si>
  <si>
    <t>Проектирование и строительство водопроводной сети из полиэтиленовых труб диаметром 110мм, протяженностью 500 м, в г.Светлограде Петровского района по ул.Лунная от № 69 до 2 пер.Крайний, с подключением к действующему водоводу по 2 пер Крайний</t>
  </si>
  <si>
    <t>Проектирование и строительство водопроводной сети из полиэтиленовых труб диаметром 110мм, протяженностью 2900 м, в г.СветлоградеПетровского района по ул.Плодосовхозная с подключением в существующей разгрузочной камере в с.Шведино по ул.Калаусская на восток от ж/д № 93</t>
  </si>
  <si>
    <t>Предгорный муниципальный район</t>
  </si>
  <si>
    <t>Ессентукский сельсовет</t>
  </si>
  <si>
    <t>07 648 413</t>
  </si>
  <si>
    <t>Проектирование и строительство водопроводной сети из полиэтиленовых труб диаметром 75мм, протяженностью 1500 м, в ст.Ессентукской Предгорного района по ул.Победы от № 29 до № 183 с подключением к действующему водоводу по ул.Победы</t>
  </si>
  <si>
    <t>Проектирование и строительство водопроводной сети из полиэтиленовых труб диаметром 110мм, протяженностью 1390м, в ст.Ессентукской Предгорного района по ул.Крестьянской от № 29 до № 170 с подключением к действующему водоводу по ул.Крестьянской</t>
  </si>
  <si>
    <t>Проектирование и строительство водопроводной сети из полиэтиленовых труб диаметром 110мм, протяженностью 980 м, в ст.Ессентукской Предгорного района по ул.Звездной от № 1 до № 85 с подключением к действующему водоводу по ул.Колхозная</t>
  </si>
  <si>
    <t>Проектирование и строительство водопроводной сети из полиэтиленовых труб диаметром 110мм, протяженностью 2780 м, в ст.Ессентукской Предгорного района по ул.Спортивной от № 27 до № 251</t>
  </si>
  <si>
    <t>Проектирование и строительство водопроводной сети из полиэтиленовых труб диаметром 110мм, протяженностью 2160 м, в ст.Ессентукской Предгорного района по ул.Колхозной от № 27 до № 150 с подключением к действующему водоводу по ул.Колхозной</t>
  </si>
  <si>
    <t>Проектирование и строительство водопроводной сети из полиэтиленовых труб диаметром 110мм, протяженностью 1200 м, в ст.Ессентукской Предгорного района по ул.Красивой от № 1 до № 80 с подключением к действующему водоводу по ул.Зведной</t>
  </si>
  <si>
    <t>Проектирование и строительство водопроводной сети из полиэтиленовых труб диаметром 110мм, протяженностью 500 м, в ст.Ессентукской Предгорного района по ул.Цветочной от № 51 до № 83 с подключением к действующему водоводу по ул.Цветочной</t>
  </si>
  <si>
    <t>Суворовский сельсовет</t>
  </si>
  <si>
    <t>07 648 431</t>
  </si>
  <si>
    <t>Проектирование и строительство водопроводной сети из полиэтиленовых труб диаметром 75мм, протяженностью 260м, в ст.Суворовской Предгорного района от ул.Мичурина № 1а в район проектируемой жилой застройки по ул.Октябрьской№ 238</t>
  </si>
  <si>
    <t>Проектирование и строительство водопроводной сети из полиэтиленовых труб диаметром 90мм, протяженностью 900 м, в ст.Суворовской Предгорного района от ул.Гагарина № 135 по ул.Ворошилова до ж/д № 22 и по новому кварталу до № 1- № 9</t>
  </si>
  <si>
    <t>Проектирование и строительство водопроводной сети из полиэтиленовых труб диаметром 90мм, протяженностью 350 м, в ст.Суворовской Предгорного района по ул.Солнечной от пересечения с ул.Лермонтова</t>
  </si>
  <si>
    <t>Проектирование и строительство водопроводной сети из полиэтиленовых труб диаметром 90мм, протяженностью 460 м, в ст.Суворовской Предгорного района от ул.Шоссейной №131а до ул.Гагарина № 1</t>
  </si>
  <si>
    <t>Тельмановский сельсовет</t>
  </si>
  <si>
    <t>07 648 432</t>
  </si>
  <si>
    <t>Проектирование и строительство водопроводной сети из полиэтиленовых труб диаметром 110мм, протяженностью 450 м, в п.Санамер Предгорного района по ул.Победы от № 1 до № 44 с подключением в существующую водопроводную сеть по ул.Лесной</t>
  </si>
  <si>
    <t>Проектирование и строительство водопроводной сети из полиэтиленовых труб диаметром 110мм, протяженностью 450 м, в п.Санамер Предгорного района по ул.Федора Юрчихина от № 1 до № 44 с подключением в существующую водопроводную сеть по ул.Лесной</t>
  </si>
  <si>
    <t>Проектирование и строительство водопроводной сети из полиэтиленовых труб диаметром 90мм, протяженностью 200 м, в п.Санамер Предгорного района по ул.А.П.Гюльбякова от № 1 до № 21 с подключением в существующую водопроводную сеть по ул.Лесной</t>
  </si>
  <si>
    <t>Проектирование и строительство водопроводной сети из полиэтиленовых труб диаметром 110мм, протяженностью 520 м, в п.Санамер Предгорного района по ул.В.Кайшева от № 1 до № 52 с подключением в существующую водопроводную сеть по ул.Лесной</t>
  </si>
  <si>
    <t>Проектирование и строительство водопроводной сети из полиэтиленовых труб диаметром 110мм, протяженностью 520 м, в п.Санамер Предгорного района по ул.Гагарина от № 1 до № 50 с подключением в существующую водопроводную сеть по ул.Лесной</t>
  </si>
  <si>
    <t>Проектирование и строительство водопроводной сети из полиэтиленовых труб диаметром 110мм, протяженностью 520 м, в п.Санамер Предгорного района по ул.Аристотеля от № 1 до № 50 с подключением в существующую водопроводную сеть по ул.Лесной</t>
  </si>
  <si>
    <t>Проектирование и строительство водопроводной сети из полиэтиленовых труб диаметром 110мм, протяженностью 520 м, в п.Санамер Предгорного района по ул.Жукова от № 1 до № 50 с подключением в существующую водопроводную сеть по ул.Лесной</t>
  </si>
  <si>
    <t>Проектирование и строительство водопроводной сети из полиэтиленовых труб диаметром 110мм, протяженностью 520 м, в п.Санамер Предгорного района по ул.Рокосовского от № 1 до № 52 с подключением в существующую водопроводную сеть по ул.Лесной</t>
  </si>
  <si>
    <t>Труновский муниципальный район</t>
  </si>
  <si>
    <t>Донской сельсовет</t>
  </si>
  <si>
    <t>07 654 404</t>
  </si>
  <si>
    <t>Проектирование и строительство уличной водопроводной сети из полиэтиленовых труб диаметром 110мм, протяженностью 675 м, в с.Донское Труновского района по ул.Вавилова от № 26 до № 38 с подключением к действующему водоводу по ул.Строителей</t>
  </si>
  <si>
    <t>Проектирование и строительство водопроводной сети из полиэтиленовых труб диаметром 110мм, протяженностью 250 м, в с.Донское Труновского района по ул.Владимира Костыша от № 1 до № 9 с подключением к действующему водоводу по ул.Первомайской, 38</t>
  </si>
  <si>
    <t>Проектирование и сроительство водопроводной сети из полиэтиленовых труб диаметром 110мм, протяженностью 1550 м, в с.Донское Труновского района по ул.Павлова от № 4 до № 104, с подключением к действующему водоводу по ул.Строителей</t>
  </si>
  <si>
    <t>Туркменский муниципальный район</t>
  </si>
  <si>
    <t>Кучерлинский сельсовет</t>
  </si>
  <si>
    <t>07 656 416</t>
  </si>
  <si>
    <t>Проектирование и строительство водопроводной сети из полиэтиленовых труб диаметром 110мм, протяженностью 150 м, в ауле Шарахалсун Туркменского района по ул.Молодежной от разводящей сети водопровода по ул.Молодежная</t>
  </si>
  <si>
    <t>Шпаковский муниципальный район</t>
  </si>
  <si>
    <t>Надеждинский сельсовет</t>
  </si>
  <si>
    <t>07 658 410</t>
  </si>
  <si>
    <t>Проектирование и строительство водопроводной сети из полиэтиленовых труб диаметром 110 мм, протяженностью 1900 м, в с.Надежда Шпаковского района по ул.Победы от существующего водопровода проходящего вдоль автодороги Ставрополь-Элиста</t>
  </si>
  <si>
    <t>Проектирование и строительство водопроводной сети из полиэтиленовых труб диаметром 160мм, протяженностью 560 м, в с.Надежда Шпаковского района от существующего водовода проходящего вдоль автодороги Ставрополь-Элиста до ул.Добрая</t>
  </si>
  <si>
    <t>Проектирование и строительство водопроводной сети из полиэтиленовых труб диаметром 110мм, протяженностью 1500 м, в с.Надежда Шпаковского района по ул.Промышленной от № 2 до № 35 с подключением к проектируемой водопроводной сети (от автодороги Ставрополь-Элиста до ул.Добрая)</t>
  </si>
  <si>
    <t>Проектирование и строительство водопроводной сети из полиэтиленовых труб диаметром 110мм, протяженностью 1000 м, в с.Надежда по ул.Светлой от № 2 до № 92 с подключением к проектируемой водопроводной сети (от автодороги Ставрополь-Элиста до ул.Добрая)</t>
  </si>
  <si>
    <t>Проектирование и строительство водопроводной сети из полиэтиленовых труб диаметром 110мм, протяженностью 1000 м, в с.Надежда Шпаковского района по ул.Весенней от № 2 до № 91 с подключением к проектируемой водопроводной сети (от автодороги Ставрополь-Элиста до ул.Добрая)</t>
  </si>
  <si>
    <t>Проектирование и строительство водопроводной сети из полиэтиленовых труб диаметром 110мм, протяженностью 1000 м, в с.Надежда Шпаковского района по ул. Доброй от № 1 до № 39 с подключением к проектируемой водопроводной сети (от автодороги Ставрополь-Элиста до ул.Добрая)</t>
  </si>
  <si>
    <t>станица Новомарьевская</t>
  </si>
  <si>
    <t>07 658 413</t>
  </si>
  <si>
    <t>Проектирование и строительство уличной водопроводной сети из полиэтиленовых труб диаметром 110мм, протяженностью 800 м, в ст.Новомарьевской Шпаковского района по ул. Донской от № 1 до ул.Привольной с подключением к водопроводной сети по ул.Привольной</t>
  </si>
  <si>
    <t>Проектирование и строительство уличной водопроводной сети из полиэтиленовых труб диаметром 110мм, протяженностью 750 м, в ст.Новомарьевской Шпаковского района по ул. Кубанской от № 1 до ул.Привольной с подключением к водопроводной сети по ул.Привольной</t>
  </si>
  <si>
    <t>Проектирование и строительство уличной водопроводной сети из полиэтиленовых труб диаметром 110мм, протяженностью 1100 м, в ст.Новомарьевской Шпаковского района по ул. Терской от № 1 до ул.Привольной с подключением к водопроводной сети по ул.Привольной</t>
  </si>
  <si>
    <t>Проектирование и строительство уличной водопроводной сети из полиэтиленовых труб диаметром 110мм, протяженностью 300 м, в ст.Новомарьевской Шпаковского района по пер. Юбилейный от № 11 до ул.70 лет Октября с подключением к водопроводной сети по ул.70 лет Октября</t>
  </si>
  <si>
    <t>Сенгилеевский сельсовет</t>
  </si>
  <si>
    <t>07 658 419</t>
  </si>
  <si>
    <t>Проектирование и строительство разводящей водопроводной сети из полиэтиленовых труб диаметром 225мм, протяженностью 3000 м, в с.Сенгилеевском Шпаковского района от пересечения ул.Горького -ул.Пионерская до земельного участка 26:11:051201:50</t>
  </si>
  <si>
    <t>Проектирование и строительство разводящей водопроводной сети из полиэтиленовых труб диаметром 110мм, протяженностью 13000 м, в с.Сенгилеевском Шпаковского района от проектируемого водопровода в границах земельного участка 26:11:051201:50</t>
  </si>
  <si>
    <t>Проектирование и строительство уличной водопроводной сети из полиэтиленовых труб диаметром 110мм, протяженностью 700 м, в с.Сенгилеевском Шпаковского района по ул.Лесная с подключением к водопроводной сети по ул.Молодежная</t>
  </si>
  <si>
    <t>Проектирование и строительство уличной водопроводной сети из полиэтиленовых труб диаметром 110мм, протяженностью 290 м, в с.Сенгилеевском Шпаковского района по ул.Лермонтова с подключением к существующей водопроводной сети по ул.Ленина</t>
  </si>
  <si>
    <t>Проектирование и строительство уличной водопроводной сети из полиэтиленовых труб диаметром 110мм, протяженностью 250 м, в с.Сенгилеевском Шпаковского района по ул.Пионерской с подключением к существующей водопроводной сети по ул.Пионерская</t>
  </si>
  <si>
    <t>Проектирование и строительство уличной водопроводной сети из полиэтиленовых труб диаметром 110мм, протяженностью 270 м, в с.Сенгилеевском Шпаковского района по ул.Мира с подключением к существующей водопроводной сети по ул.Мира</t>
  </si>
  <si>
    <t>Проектирование и строительство уличной водопроводной сети из полиэтиленовых труб диаметром 110мм, протяженностью 250 м, в с.Сенгилеевском Шпаковского района по ул.Комсомольской с подключением к существующей водопроводной сети по ул.Комсомольской</t>
  </si>
  <si>
    <t>Итого по перечню</t>
  </si>
  <si>
    <t xml:space="preserve">Перечень мероприятий по строительству новых иных объектов централизованных систем водоснабжения (за исключением сетей водоснабжения) в целях подключения объектов капитального строительства заявителей </t>
  </si>
  <si>
    <t>ВС-1.3</t>
  </si>
  <si>
    <t>Проектирование и строительство башни "Рожновского" объемом 50 м3, в с.Старомарьевка (в районе поворота на х.Кизилов)</t>
  </si>
  <si>
    <t>Проектирование и строительство водонапорной башни (объемом 15 м3, высотой - 10 м) и насосной станции подкачки (производительностью 4,2 м3/час напор Н-37М) для обеспечения необходимого давления в запланированной к строительству разводящей водопроводной сети на земельном участке, отведенном под индивидуальную жилую застройку выше резервуаров 3*10000м3 в г.Минеральные Воды</t>
  </si>
  <si>
    <t>Проектирование и строительство насосной станции со станцией подкачки и 2-х резервуаров объемом по 60 м3 каждый, в ст.Ессентукской, для обеспечения необходимого давления в запланированной к строительству разводящей водопроводной сети</t>
  </si>
  <si>
    <t>Перечень мероприятий по реконструкции существующих сетей водоснабжения для увеличения их пропускной способности в целях подключения объектов капитального строительства заявителей</t>
  </si>
  <si>
    <t>Георгиевский муниципальный район</t>
  </si>
  <si>
    <t>город Георгиевск</t>
  </si>
  <si>
    <t>ВС-1.4</t>
  </si>
  <si>
    <t>07 707 000</t>
  </si>
  <si>
    <t>Реконструкция участка существующего водопровода из чугунных труб диаметром 200мм на полиэтиленовые трубы диаметром 225мм, протяженностью 133м, в г.Георгиевске по ул.Чернышевского от д.№ 74 до железной дороги, для увеличения пропускной способности с 1 728,000 м3/сут до 1 735,000 м3/сут</t>
  </si>
  <si>
    <t>Реконструкция участка существующей разводящей водопроводной сети из асбестоцементных труб диаметром 150мм на полиэтиленовые трубы диаметром 160мм, протяженностью 1000м, в с.Старомарьевка Грачевского района по ул.Промышленная зона от № 1А до ул.Дачная № 12, для увеличения пропускной способности с 812,16м3/сут. до 1812,23м3/сут.</t>
  </si>
  <si>
    <t>Реконструкция участка существующего водовода № 23 (Кубанского) из стальных труб диаметром 500мм на стальные трубы диаметром 600м, протяженностью 2259 м (3 очереди: 1 очередь протяженностью - 1775 м, 2 очередь - 366 м, 3 очередь - 118м), в районе  п.Анджиевский Минераловодского городского округа, для увеличения пропускной способности с 14 000 м3/сут до 14 420 м3/сут (ОБЪЕКТ № 1472 - в индивидуальном порядке, с подключаемой нагрузкой  373,0 м3/сутки )</t>
  </si>
  <si>
    <t>Реконструкция участка существующего водовода из стальных труб диаметром 219мм на полиэтиленовые трубы диаметром 315мм, протяженностью 330 м, в районе с.Левокумка Минераловодского городского округа от ПК 8+28 до ПК 11+58 (в районе 30 м на север от № 62 до района в 30 м от № 30 по ул.25 Партсъезда х.Садовый), для увеличения пропускной способности с 1 500 м3/сут до 1 544,4 м3/сут</t>
  </si>
  <si>
    <t>Реконструкция участка существующей водопроводной сети из стальных труб диаметром 50мм на полиэтиленовые трубы диаметром 110мм, протяженностью 660 м, в г.Нефтекумске от водопроводного колодца № 2 по ул.Кирова до дачного общества "Ягодка", для увеличения пропускной способности с 311,040 м3/сут до 1969,920 м3/сут</t>
  </si>
  <si>
    <t xml:space="preserve">Реконструкция участка существующей водопроводной сети из стальных труб диаметром 40мм на полиэтиленовые трубы диаметром 90мм, протяженностью 800 м, в ст.Суворовская Предгорного района по ул.Калинина от № 102 до района новой застройки, для увеличения пропускной способности с 38,88 м3/сутки до 276,48 м3/сутки </t>
  </si>
  <si>
    <t xml:space="preserve">Реконструкция участка существующей водопроводной сети из полиэтиленовых труб диаметром 63мм на полиэтиленовые трубы диаметром 110мм, протяженностью 90 м, в ст.Суворовская Предгорного района по ул.Совхозная от № 1 до пересечения улиц Гагарина и Шоссейная, для увеличения пропускной способности с 112,32 м3/сутки до 285,12м3/сутки </t>
  </si>
  <si>
    <t xml:space="preserve">Реконструкция участка существующей водопроводной сети из чугунных труб диаметром 100мм на полиэтиленовые трубы диаметром 160мм, протяженностью 700 м, в ст.Суворовская Предгорного района по ул.К.Маркса от № 5 до № 349, для увеличения пропускной способности с 725,76 м3/сутки до 1 468,8 м3/сутки </t>
  </si>
  <si>
    <t>Реконструкция участка существующей водопроводной сети из асбестоцементных труб диаметром 100мм на полиэтиленовые трубы диаметром 160мм, протяженностью 1300 м, в ст.Новомарьевской Шпаковского района по ул.Привольная от № 18 до ул.Терская, для увеличения пропускной способности с 812,16 м3/сут. до 1831,25 м3/сут.</t>
  </si>
  <si>
    <t>Реконструкция участка существующего самотечного водовода из стальных труб диаметром 219мм на полиэтиленовые трубы диаметром 225мм, протяженностью 1320 м, в с.Сенгилеевское Шпаковского района от напорно-распределительного резервуара  до пересечения ул.Ленина-Горького, для увеличения пропускной способности с 1831,25 м3/сут. до 3255,55 м3/сут.</t>
  </si>
  <si>
    <t>город-курорт Железноводск</t>
  </si>
  <si>
    <t>07 710 000</t>
  </si>
  <si>
    <t>Реконструкция участка существующего водовода № 32 из стальных труб диаметром 500мм на полиэтиленовые трубы диаметром 600мм, протяженностью 10 750 м, от Главной насосной станции в пос.Новоблагодарный до г.Железноводска (с/т "Ясная Поляна"), для увеличения пропускной способности с 35 907,84 м3/сутки до 61 827,84 м3/сутки в целях обеспечения возможности подключения объектов капитального строительства в курортной и восточной части города Железноводска (ОБЪЕКТ № 55 - в индивидуальном порядке, подключаемая нагрузка 458,4 м3/сутки)</t>
  </si>
  <si>
    <t>город- курорт Пятигорск</t>
  </si>
  <si>
    <t>07 727 000</t>
  </si>
  <si>
    <t>Реконструкция существующего подающего водовода из стальных труб диаметром 300мм на полиэтиленовые трубы диаметром 450мм, протяженностью 2500м, в г.Пятигорске от ул.Нежного № 36 далее по ул.Водопадских Коммунаров до н/с "Свободненская" пос.Свободы г.Пятигорска, для увеличения пропускной способности с 15330 м3/сут. до 15515 м3/сут.</t>
  </si>
  <si>
    <t>Реконструкция существующего водопровода из стальных труб диаметром 300 мм на водопровод из полиэтиленовых труб диаметром 400мм, протяженностью 3000 м, в г.Пятигорске от № 142 по ул.Р.Крестьянской далее по ул.Р.Люксембург по ул.Бульварная до № 17 по пр.Калинина, для увеличения пропускной способности с 13167 м3/сут. до 13202 м3/сут.</t>
  </si>
  <si>
    <t xml:space="preserve">Реконструкция существующего водовода из стальных труб диаметром 250-200мм на трубопровод из полиэтиленовых труб диаметром 300 мм, протяженностью 6450 м, в г.Пятигорске от ул.Ессентукской по ул.Ермолова - Кисловодскому шоссе до Ессентукского круга, для увеличения пропускной способности с 2633 м3/сут. до 2675,319 м3/сут. </t>
  </si>
  <si>
    <t>Рконструкция существующего подающего водовода из чугунных труб диаметром 500 мм на водопровод из полиэтиленовых труб диаметром 600мм, протяженностью 3000 м, в гю.Пятигорске от н/с "Бештау" по Бештаугорскому шоссе - ул.Московской до н/с "Лермонтовская", для увеличения пропускной способности с 26334 м3/сут. до 26890 м3/сут.</t>
  </si>
  <si>
    <t>Перечень мероприятий по модернизации существующих объектов централизованных систем водоснабжения (за исключением сетей водоснабжения) для увеличения их мощности и производительности в целях подключения объектов капитального строительства заявителей</t>
  </si>
  <si>
    <t>ВС-1.5</t>
  </si>
  <si>
    <t>Модернизация существующей насосной станции 3-го подъема, осуществляющей подачу воды на г.Минеральные Воды (Ставропольский край, Георгиевский район, пос.Новый, ул.Первомайская 75) для увеличения ее существующей производительности 33,6 тыс.м3/сутки до 38,4 тыс.м3/сутки</t>
  </si>
  <si>
    <t>Пятигорский сельсовет</t>
  </si>
  <si>
    <t>07 648 428</t>
  </si>
  <si>
    <t xml:space="preserve">Модернизация скважинных водозаборов № 1, № 2, № 3 в пос.Пятигорский Предгорного района с увеличением их мощности и производительности с 0,315 тыс. м3 /сутки до 0,831 тыс. м3/сутки </t>
  </si>
  <si>
    <t>Всего мероприятий по водоснабжению</t>
  </si>
  <si>
    <t>ВОДООТВЕДЕНИЕ</t>
  </si>
  <si>
    <t>Перечень мероприятий по строительству новых сетей водоотведения в целях подключения объектов капитального строительства заявителей</t>
  </si>
  <si>
    <t>ВО-1.2</t>
  </si>
  <si>
    <t>Проектирование и строительство канализационной сети из полиэтиленовых труб диаметром 150мм, протяженностью 250 м, в с.Александровском Александровского района по ул.Пионерской от № 96 до ул.Элеваторной</t>
  </si>
  <si>
    <t>Проектирование и строительство разводящей канализационной сети из полиэтиленовых труб диаметром 200мм, протяженностью 580 м, в с.Курсавка Андроповского района по ул.Раздольной от № 50 до № 70, с подключением к действующей канализационной сети по ул.Андропова</t>
  </si>
  <si>
    <t>Проектирование и строительство разводящей канализационной сети из полиэтиленовых труб диаметром 200мм, протяженностью 608 м, в с.Курсавка Андроповского района по ул.Пушкина от № 1 до № 38, с подключением к действующей канализационной сети по ул.Андропова</t>
  </si>
  <si>
    <t>Строительство канализационной сети из полиэтиленовых труб диаметром 200мм, протяженностью 50 м, в г.Буденновске от проектируемого канализационного колодца подключения на действуующей канализационной сети из асбестоцементных труб диаметром 200мм по ул.Борцов Революции, до наружной стены здания, проектируемого к строительству на земельном участке с кадастровым номером 26:21:030112:32 (микрорайон 3, № 19А)</t>
  </si>
  <si>
    <t>Проектирование и строительство канализационной сети из полиэтиленовых труб диаметром 225мм, протяженностью 920 м, в г.Минеральные Воды от существующего канализационного коллектора по ул.Торговая до земельного участка с кадастровым номером 26:24:040706:99</t>
  </si>
  <si>
    <t>Проектирование и строительство канализационной сети из полиэтиленовых труб диаметром 160мм, протяженностью 270 м, в г.Минеральные Воды по ул.Яблоневой от ул.Советской до ул.Северной</t>
  </si>
  <si>
    <t>Проектирование и строительство канализационной сети из полиэтиленовых труб диаметром 160мм, протяженностью 1495 м, в г.Минеральные Воды на земельном участке отведенном под индивидуальную жилую застройку в районе отделенческой клинической больницы с подключением к проектируемой канализационной сети по ул.Алтуниной (L- 365 м) далее по ул.Атамана Перепелицына (L - 620 м) по ул.Товстиади (L - 510 м)</t>
  </si>
  <si>
    <t>Проектирование и строительство канализационной сети из полиэтиленовых труб диаметром 225мм, протяженностью 420 м, в г.Минеральные Воды от действующего канализационного коллектора по ул.Советской до ул.Алтуниной</t>
  </si>
  <si>
    <t>Проектирование и строительство канализационной сети из полиэтиленовых труб диаметром 160мм, протяженностью 1990 м, в г.Минеральные Воды от действующего канализационного коллектора до индивидуальной жилой застройки выше резервуаров 3*10000 м3</t>
  </si>
  <si>
    <t>Проектирование и строительство канализационной сети диаметром 160мм, протяженностью 1610 м, в г.Минеральные Воды от индивидуальной жилой застройки в районе ниже резервуаров 3*10000м3 с подключением трех планируемых улиц от ИЖС 26:24:040801:79 до ИЖС 26:24:040801:133 в действующий канализационный коллектор на ул.Торговая и четырех планируемых улиц от ИЖС 26:24:040801:34 до ИЖС 26:24:040801:105 в действующий канализационный коллектор по у.Северная</t>
  </si>
  <si>
    <t>Проектирование и строительство канализационной сети из полиэтиленовых труб диаметром 160мм, протяженностью 5140 м, в г.Минеральные Воды (по ул.Прикумская от № 101 до № 119, ул.Речная от № 1 до № 27, от № 75 до № 83, от № 102 до № 104, ул.Набережная от № 3 до № 17, от № 63 до № 89, ул.Кумская от № 45 до № 71, ул.Некрасова от № 7 до № 27, ул.К.Цеткина от № 25 до № 47, пр.Веселый от № 3 до № 21, ул.луговая от № 42 до № 48, от № 65 до № 77, пер.Дружный от № 1 до № 19, ул.Желатиновая от № 9 до № 11, ул.Спортивная от № 2 до № 34, ул.В.Интернационалистов от № 2 до № 42, ул.Абрикосовая от № 2 до № 24, пер.Энтузиастов от № 1 до № 11, ул.Пригородная от № 82 до № 90, ул.Сельская от № 2 до № 60, ул.Радужная от № 5 до № 19) с подключением в проектируемые канализационные сети</t>
  </si>
  <si>
    <t>Проектирование и строительство канализационной сети из полиэтиленовых труб диаметром 225мм, протяженностью 3680 м, в г.Минеральные Воды (по ул.Лермонтова от № 21 до № 43, ул.Пригородная от № 4 до № 78, от ул.Пригородная до проектируемой КНС по ул.Дачная, ул.Речная от № 29 до № 71, ул.Луговая от № 50 до № 82, ул.Набережная от № 19 до № 59, ул.Речная от № 85 до № 101, пер.Совхозный от № 1 до № 35, ул.Желатиновая от ул.Абрикосовая до проектируемой КНС по ул.Дачная, ул.Георгиевская от проектируемой КНС до действующего канализационного коллектора по ул.Прикумская)</t>
  </si>
  <si>
    <t>Проектирование и строительство канализационной сети из полиэтиленовых труб диаметром 200мм, протяженностью 770 м, в г.Минеральные Воды от действующего канализационного коллектора по ул.Горской до района жилой индивидуальной застройки по ул.Школьной и Тбилисской</t>
  </si>
  <si>
    <t>Проектирование и строительство самотечного канализационного коллектора из полиэтиленовых труб диаметром 160мм, протяженностью 710 м, в г.Нефтекумске по ул.Леонова-Комарова с подключением к КНС № 13 по ул.Дзержинского (в приемной яме)</t>
  </si>
  <si>
    <t>Проектирование и строительство самотечного канализационного коллектора из полиэтиленовых труб диаметром 160мм, протяженностью 950 м, в г.Нефтекумске по ул.Чижевского-Лапушкина с подключением к КНС № 5 по ул.Анны Шилиной (в приемной яме)</t>
  </si>
  <si>
    <t>Проектирование и строительство канализационного коллектора из полиэтиленовых труб диаметром 225мм, протяженностью 800 м, в г.Светлограде Петровского района по ул.Мичурина от № 1 до № 87 (от ул. Николаенко до ул.Юбилейной)</t>
  </si>
  <si>
    <t>Проектирование и строительство канализационного коллектора из полиэтиленовых труб диаметром 315мм, протяженностью 3000 м, в г.Светлограде Петровского района по ул.Матросова от № 1 до № 181 с подключением в действующий коллектор по ул.Степной</t>
  </si>
  <si>
    <t>Проектирование и строительство канализационного коллектора из полиэтиленовых труб диаметром 225мм, протяженностью 630 м, в г.Светлограде Петровского района по ул.Коллективная от № 1 до № 61 (от ул.Садовая до ул.Тутиновая)</t>
  </si>
  <si>
    <t>Проектирование и строительство канализационного коллектора из полиэтиленовых труб диаметром 225мм, протяженностью 560 м, в г.Светлограде Петровского района по ул.Линейная от № 1 до № 57 (от ул. Садовая до ул.Тутиновая) с подключением к существующему коллектору по ул.Садовая</t>
  </si>
  <si>
    <t>Проектирование и строительство канализационного коллектора из полиэтиленовых труб диаметром 225мм, протяженностью 560 м, в г.Светлограде Петровского района по ул.Ленинградской от № 1 до № 46 (от ул. Садовая до ул.Тутиновая) с подключением к существующему коллектору по ул.Садовая</t>
  </si>
  <si>
    <t>Проектирование и строительство канализационного коллектора из полиэтиленовых труб диаметром 225мм, протяженностью 590 м, в г.Светлограде Петровского района по ул.Дружбы от № 1 до № 64 (от ул. Садовая до ул.Тутиновая) с подключением к существующему коллектору по ул.Садовая</t>
  </si>
  <si>
    <t>Проектирование и строительство канализационного коллектора из полиэтиленовых труб диаметром 225мм, протяженностью 500 м, в г.Светлограде Петровского района по ул.Торговая от № 1 до № 55 с подключением к существующему коллектору по ул.Торговая в районе домов № 32 и № 10</t>
  </si>
  <si>
    <t>Проектирование и строительство канализационного коллектора из полиэтиленовых труб диаметром 225мм, протяженностью 150 м, в г.Светлограде Петровского района по ул.Тутиновая от № 68 до № 78а с подключением к действующему коллектору по ул.Российская № 69</t>
  </si>
  <si>
    <t>Проектирование и строительство канализационного коллектора из полиэтиленовых труб диаметром 225мм, протяженностью 600 м, в г.Светлограде по ул.Тутиновая от № 124 до № 166 с подключением к действующему коллектору по ул.Тутиновая в районе дома № 124</t>
  </si>
  <si>
    <t>Проектирование и строительство канализационного коллектора из полимэтиленовых труб диаметром 225м, протяженностью 960 м, в г.Светлограде Петровского района по ул.Урожайная от № 7 до № 93 с подключением к существующему коллектру по ул.Урожайная в районе строящегося детского сада</t>
  </si>
  <si>
    <t>Проектирование и строительство канализационного коллектора из полиэтиленовых труб диаметром 225мм, протяженностью 370 м, в г.Светлограде Петровского района по ул.Первомайская от № 1 до № 22 с подключением к проектируемому коллектору по ул.Ставропольской</t>
  </si>
  <si>
    <t>Проектирование и строительство канализационного коллектора из полиэтиленовых труб диаметром 225мм, протяженностью 430 м, в г.Светлограде Петровского района по ул.Ставропольской от № 1 до № 24 с подключением к проектируемому коллектору по ул.Виноградная</t>
  </si>
  <si>
    <t>Проектирование и строительство канализационного коллектора из полиэтиленовых труб диаметром 225мм, протяженностью 960 м, в г.Светлограде Петровского района по ул.Виноградной от № 1 до № 125 с подключением к проектируемому коллектору по ул.18-го Партсъезда</t>
  </si>
  <si>
    <t>Проектирование и строительство канализационного коллектора из полиэтиленовых труб диаметром 225мм, протяженностью 1020 м, в г.Светлограде Петровского района по ул.Зеленой от № 1 до № 113 с подключением к проектируемому коллектору по ул. 18-го Партсъезда</t>
  </si>
  <si>
    <t>Проектирование и строительство канализационного коллектора из полиэтиленовых труб диаметром 225мм, протяженностью 1200 м, в г.Светлограде Петровского районапо ул.Уральская от № 1 до № 110 с подключением к проектируемому коллектору по ул.18-го Партсъезда</t>
  </si>
  <si>
    <t>Проектирование и строительство канализационного коллектора из полиэтиленовых труб диаметром 225мм, протяженностью 1150 м, в г.Светлограде Петровского района по ул.Дорожная от № 1 до № 159 с подключением к проектируемому коллектору по ул. 18-го Партсъезда</t>
  </si>
  <si>
    <t>Проектирование и строительство канализационного коллектора из полиэтиленовых труб диаметром 225мм, протяженностью 1400 м, в г.Светлограде Петровского района по ул.Транспортной от № 1 до № 148 с подключением к действующему коллектору по ул.Технической</t>
  </si>
  <si>
    <t>Проектирование и строительство канализационного коллектора из полиэтиленовых труб диаметром 225мм, протяженностью 550 м, в г.Светлограде Петровского района по ул.Техническая от № 1 до № 54 с подключением к действующему коллектору по ул.Технической в районе дома № 1 по ул.Транспортной</t>
  </si>
  <si>
    <t>Проектирование и строительство канализационного коллектора из полиэтиленовых труб диаметром 225мм, протяженностью 630 м, в г.Светлограде Петровского района по ул. 18-го Партсъезда от № 2 до № 48 с подключением к проектируемому коллектору по ул.Урожайной в районе строящегося детского сада</t>
  </si>
  <si>
    <t>Проектирование и строительство канализационного коллектора из полиэтиленовых труб диаметром 225мм, протяженностью 700 м, в г.Светлограде Петровского района по ул.Заводской от № 1 до № 34 с подключением к проектируемому коллектору по ул. 18-го Партсъезда</t>
  </si>
  <si>
    <t>Проектирование и строительство канализационной сети из полиэтиленовых труб диаметром 150мм, протяженностью 100 м, в ст.Ессентукская Предгорного района по ул.Ляпидевского № 21 до пер. с ул.Этокской с подключением в действующую канализационную сеть</t>
  </si>
  <si>
    <t>Проектирование и строительство канализационной сети из полиэтиленовых труб диаметром 150мм, протяженностью 320 м, в ст.Ессентукской Предгорного района по ул.Ковровая с подключением в действующую канализационную сеть по ул.Ковровой</t>
  </si>
  <si>
    <t>Нежинский сельсовет</t>
  </si>
  <si>
    <t>07 648 416</t>
  </si>
  <si>
    <t>Проектирование и строительство канализационной сети из полиэтиленовых труб диаметром 150мм, протяженностью 300 м, в пос.Нежинский Предгорного района от ул.Тепличной по ул.Форелевой и 60 лет Победы к району проектируемой жилой застройки по ул.60 лет Победы</t>
  </si>
  <si>
    <t>Перечень мероприятий по строительству новых иных объектов централизованных систем водоотведения (за исключением сетей водоотведения) в целях подключения объектов капитального строительства заявителей</t>
  </si>
  <si>
    <t>ВО-1.3</t>
  </si>
  <si>
    <t>Проектирование и строительство канализационной насосной станции (производительностью 50 м3/час) в г.Минеральные Воды на ул.Дачная для сбора и перекачки сточных вод в канализационный коллектор по ул.Прикумская</t>
  </si>
  <si>
    <t xml:space="preserve">Проектирование и строительство погружной насосной станции (глубиной -12,0 м) для сбора и перекачки сточных вод в г.Светлограде Петровского района </t>
  </si>
  <si>
    <t>Перечень мероприятий по модернизации существующих объектов централизованных систем водоотведения (за исключением сетей водоотведения) для увеличения их мощности и производительности в целях подключения объектов капитального строительства заявителей</t>
  </si>
  <si>
    <t>Новоалександровский муниципальный район</t>
  </si>
  <si>
    <t>город Новоалександровск</t>
  </si>
  <si>
    <t>ВО-1.5</t>
  </si>
  <si>
    <t>07 643 101</t>
  </si>
  <si>
    <t>Предпроектные и изыскательские работы по мероприятию"Модернизация (реконструкция) существующих очистных сооружений канализации г.Новоалександровска, с увеличением их производительности с 2,0 тыс.м3/сутки до 5,0 тыс.м3/сутки, с целью обеспечения возможности подключения "объектов капитального строительства в г.Новоалександровске (проектирование - 4 350 500,00 рублей, оборудование - 87 929 380,00 рублей, СМР - 22 175 230,00 рублей, всего - 114 455 110,00 рублей)"  (ОБЪЕКТ № 60 - в индивидуальном порядке, подключаемая нагрузка - 287,22 м3/сутки)</t>
  </si>
  <si>
    <t>Всего мероприятий по водоотведению</t>
  </si>
  <si>
    <t>Всего</t>
  </si>
  <si>
    <t>Перечень мероприятий по строительству новых сетей водоснабжения, не связанных с подключением (технологическим присоединением) новых объектов капитального строительства</t>
  </si>
  <si>
    <t>ВС- 2.1</t>
  </si>
  <si>
    <t>Строительство (в соответствии с имеющейся ПСД) подводящего водовода из полиэтиленовых труб диаметром 110мм, протяженностью 5020 м, в с.Найденовка Изобильненского района Ставропольского края, с целью обеспечения бесперебойной круглосуточной подачи воды питьевого качества в сети водоснабжения с.Найденовка</t>
  </si>
  <si>
    <t>Красногвардейский муниципальный район</t>
  </si>
  <si>
    <t>село Красногвардейское</t>
  </si>
  <si>
    <t>07 630 407</t>
  </si>
  <si>
    <t>Проектирование и строительство водопроводной сети из полиэтиленовых труб диаметром 110 мм, протяженностью 1000 м, в с.Красногвардейское  Красногвардейского района по ул.Солнечная от № 1а по ул.Пушкина до № 18 по ул.Куйбышева, с целью улучшения качества предоставляемых услуг</t>
  </si>
  <si>
    <t>Проектирование и строительство водопроводной сети из полиэтиленовых труб диаметром 110 мм, протяженностью 700 м, в с.Красногвардейское  Красногвардейского района по ул.151 Стрелковой Дивизии от № 22  до № 48 по ул.Медвеженская, с целью улучшения качества предоставляемых услуг</t>
  </si>
  <si>
    <t xml:space="preserve">Проектирование и строительство участка водопроводной разводящей сети из полиэтиленовых труб диаметром 110мм, протяженностью 350 м, в с.Донском Труновского района по ул. Ставропольской от водопроводного колодца  около ж/д № 37 далее по ул.Трунова с подключением к существующей водопроводной сети по пер. Дорожный в районе ж/д № 38, с целью вынесения участка существующей водопроводной сети с территории частных домовладений. </t>
  </si>
  <si>
    <t>Итого по перечню:</t>
  </si>
  <si>
    <t xml:space="preserve">Перечень мероприятий по строительству новых иных объектов централизованных систем водоснабжения (за исключением сетей водоснабжения), не связанных с подключением (технологическим присоединением) новых объектов капитального строительства </t>
  </si>
  <si>
    <t>Арзгирский муниципальный район</t>
  </si>
  <si>
    <t>Арзгирский сельсовет</t>
  </si>
  <si>
    <t>ВС-2.2</t>
  </si>
  <si>
    <t>07 607 402</t>
  </si>
  <si>
    <t xml:space="preserve">Строительство водоема отстойника в 4 км на восток от с.Арзгир Арзгирского района, объемом 800 тыс.м3, с целью приведения в соответствие показателей качества предоставляемых услуг </t>
  </si>
  <si>
    <t>село Петропавловское</t>
  </si>
  <si>
    <t>07 607 407</t>
  </si>
  <si>
    <t>Строительство напорно-регулирующих резервуаров - 2 шт., объемом по 500 м3 каждый, в с.Петропавловском Арзгирского района, с целью снижения аварийности на централизованных системах водоснабжения</t>
  </si>
  <si>
    <t>Чограйский сельсовет</t>
  </si>
  <si>
    <t>07 607 422</t>
  </si>
  <si>
    <t xml:space="preserve">Строительство напорно-регулирующих резервуаров - 2 шт, объемом по 500 м3 каждый,  в п.Чограйский Арзгирского района, с целью улучшения показателей надежности (бесперебойности) снабжения потребителей услугами водоснабжения </t>
  </si>
  <si>
    <t>Благодарненский муниципальный район</t>
  </si>
  <si>
    <t>хутор Большевик</t>
  </si>
  <si>
    <t>07 610 406</t>
  </si>
  <si>
    <t>Строительство станции водоподготовки на существующей насосной станции в х.Большевик Благодарненского района, с целью приведения в соответствие показателей качества предоставляемых услуг</t>
  </si>
  <si>
    <t>Устройство площадки накопительного резервуара с установкой сооружения для очистки воды  (в соответствии с имеющейся ПСД) в южной части ул.Садовая с.Московского Изобильненского района Ставропольского края (с автоматической насосной станцией повышения давления  производительностью 900 м3/сутки, установкой по обеззараживанию воды производительностью 900 м3/сутки, накопительным резервуаром объемом 150 м3), с целью улучшения показателей надежности (бесперебойности) предоставляемых услуг и обеспечения круглосуточной подачи воды питьевого качества в сети водоснабжения Южной части села Московского</t>
  </si>
  <si>
    <t>Ипатовский муниципальный район</t>
  </si>
  <si>
    <t>город Ипатово</t>
  </si>
  <si>
    <t>07 622 101</t>
  </si>
  <si>
    <t>Установка башни "Рожновского" объемом 50 м3 высотой 18 м, х.Кочержинский Ипатовского района, с целью улучшения показателей надежности (бесперебойности) предоставляемых услуг и обеспечения круглосуточной подачи воды в х.Кочержинском</t>
  </si>
  <si>
    <t>Левокумский муниципальный район</t>
  </si>
  <si>
    <t>Величаевский сельсовет</t>
  </si>
  <si>
    <t>07 636 404</t>
  </si>
  <si>
    <t>Строительство водонапорной башни емкостью  25 м3, на действующей артезианской скважине № 2370, производительностью 0,2 тыс.м3/сутки, расположенной на восточной окраине ул.Юбилейной в с.Величаевское Левокумского района, с целью улучшения показателей надежности (бесперебойности) предоставляемых услуг, а также снижения уровня потерь из емкостных сооружений</t>
  </si>
  <si>
    <t>Строительство станции по очистке и обеззараживанию воды производительностью до 20 м3/час на действующей артезианской скважине № 3135 производительностью 0,48 тыс.м3/сутки, расположенной по ул.Чернышова, х.Кочубей Левокумского района, с целью приведения в соответствие показателей качества предоставляемых услуг</t>
  </si>
  <si>
    <t>Владимировский сельсовет</t>
  </si>
  <si>
    <t>07 636 407</t>
  </si>
  <si>
    <t>Строительство стального водонакопительного резервуара емкостью 70 м3 на действующей насосной станции, производительностью 0,9 тыс.3/сутки, расположенной в с.Владимировка Левокумского района по ул.Юбилейная, 1а, с целью снижения уровня потерь, увеличения производительности оборудования, а также улучшения показателей надежности (бесперебойности) предоставлемых услуг</t>
  </si>
  <si>
    <t>Строительство станции по очистке и обеззараживанию воды производительностью  20 м3/час  на действующей насосной станции производительностью 0,48 тыс.м3/сутки, расположенной в с.Владимировка Левокумского района по ул.Юбилейная, 1а, с целью приведения в соответствие показателей качества предоставляемых услуг</t>
  </si>
  <si>
    <t>Заринский сельсовет</t>
  </si>
  <si>
    <t>07 636 409</t>
  </si>
  <si>
    <t>Строительство водонапорной башни емкостью 25 м3 на действующей артезианской скважине № 2262 производительностью 0,2 тыс.м3/сутки в пос.Заря Левокумского района по ул.Кумская, в районе № 25, с целью улучшения показателей надежности (бесперебойности) предоставляемых услуг, а также снижения уровня потерь из емкостных сооружений</t>
  </si>
  <si>
    <t>село Левокумское</t>
  </si>
  <si>
    <t>07 636 410</t>
  </si>
  <si>
    <t>Строительство водонапорной башни емкостью 25 м3 на действующей артезианской скважине № 1420, производительностью 0,5 тыс.м3/сутки, расположенной в с.Левокумском Левокумского района на западной окраине ул.Ленина, с целью улучшения показателей надежности (бесперебойности) предоставляемых услуг, а также снижения уровня потерь из емкостных сооружений</t>
  </si>
  <si>
    <t>Строительство водонапорной башни емкостью 25 м3 на действующей артезианской скважине № 643, производительностью 0,2 тыс.м3/сутки, расположенной в с.Левокумском Левокумского района по ул.К.Маркса в районе № 125, с целью улучшения показателей надежности (бесперебойности) предоставляемых услуг, а также снижения уровня потерь из емкостных сооружений</t>
  </si>
  <si>
    <t>Строительство станции по очистке и обеззараживанию воды производительностью - 50м3/час, на действующей нососной станции № 4, производительностью 1,2 тыс.м3/сутки, расположенной в с.Левокумском Левокумского района в 2 км на север по дороге Левокумское - Турксад, с целью приведения в соответствие показателей качества предоставляемых услуг</t>
  </si>
  <si>
    <t>поселок Новокумский</t>
  </si>
  <si>
    <t>07 636 414</t>
  </si>
  <si>
    <t>Строительство станции по очистке и обеззараживанию воды производительностью 20 м3/час  на действующей насосной станции производительностью 0,48 тыс.м3/сутки, расположенной в пос.НовокумскомЛевокумского района по ул.Крайняя, 4а, с целью приведения в соответствие показателей качества предоставляемых услуг</t>
  </si>
  <si>
    <t>село Правокумское</t>
  </si>
  <si>
    <t>07 636 416</t>
  </si>
  <si>
    <t>Строительство водонапорной башни емкостью 25 м3 на действующей артезианской скважине № 3051 производительностью 0,45 тыс.м3/сутки, расположенной в 1,5 км на юг от ул.Пухова с.Правокумского Левокумского района, с целью улучшения показателей надежности (бесперебойности) предоставляемых услуг, а также снижения уровня потерь из емкостных сооружений</t>
  </si>
  <si>
    <t>Строительство станции по очистке и обеззараживанию водыпроизводительностью 20 м3/час на действующей артезианской скважине № 2990, производительностью  0,48 тыс.м3/сутки, расположенной  в 1,2 км на юг от ул.Клинового с.Правокумского Левокумского района,  с целью приведения в соответствие показателей качества предоставляемых услуг</t>
  </si>
  <si>
    <t>село Приозерское</t>
  </si>
  <si>
    <t>07 636 417</t>
  </si>
  <si>
    <t>Строительство станции по очистке и обеззараживанию воды производительностью до 20 м3 на действующей артезианской скважине № 1663, производительностью 0,48 тыс.м3/сутки, расположенной в с.Приозерском Левокумского района в 600 м на восток от ул.Гагарина, с целью приведения в соответствие показателей качества предоставляемых услуг</t>
  </si>
  <si>
    <t>Турксадский сельсовет</t>
  </si>
  <si>
    <t>07 636 419</t>
  </si>
  <si>
    <t>Строительство водонапорной башни емкостью 25 м3 на действующей артезианской скважине № 2783, производительностью 0,25 тыс.м3/сутки, расположенной в с.Турксад Левокумского района по ул.Мира,  с целью улучшения показателей надежности (бесперебойности) предоставляемых услуг, а также снижения уровня потерь из емкостных сооружений</t>
  </si>
  <si>
    <t>Строительство водонапорной башни емкостью 25 м3 на действующей артезианской скважине № 1933, производительностью 0,3 тыс.м3/сутки, расположенной в с.Турксад Левокумского района по ул.Краснофлотская,  с целью улучшения показателей надежности (бесперебойности) предоставляемых услуг, а также снижения уровня потерь из емкостных сооружений</t>
  </si>
  <si>
    <t>село Урожайное</t>
  </si>
  <si>
    <t>07 636 422</t>
  </si>
  <si>
    <t>Строительство станции по очистке и обеззараживанию воды производительностью 20 м3/час на действующей артезианской скважине № 2479 производительностью 0,48 тыс.м3/сутки, расположенной на окраине  с.Урожайное Левокумского района в 500 м от № 35 по ул.Речной, с целью приведения в соответствие показателей качества предоставляемых услуг</t>
  </si>
  <si>
    <t>Строительство станции по очистке и обеззараживанию воды производительностью 20 м3/час  на действующей артезианской скважине № 2705 производительностью 0,48 тыс.м3/сутки, расположенной в с.Урожайное Левокумского района на пересечении ул.Кирова и Ленина, с целью приведения в соответствие показателей качества предоставляемых услуг</t>
  </si>
  <si>
    <t xml:space="preserve">Строительство "Артезианской скважины" с установкой башни "Рожновского" в г.Новоалександровске (ул.Северная, 22а), с целью улучшения показателей надежности (бесперебойности) снабжения потребителей услугами водоснабжения </t>
  </si>
  <si>
    <t xml:space="preserve">Строительство "Артезианской скважины" с установкой башни "Рожновского" в западной части г.Новоалександровска,  с целью улучшения показателей надежности (бесперебойности) снабжения потребителей услугами водоснабжения </t>
  </si>
  <si>
    <t>Григорополисский сельсовет</t>
  </si>
  <si>
    <t>07 643 404</t>
  </si>
  <si>
    <t xml:space="preserve">Строительство "Артезианской скважины" с установкой башни "Рожновского" в ст.Григорополисской (ул.Шмидта, б/н), с целью улучшения показателей надежности (бесперебойности) снабжения потребителей услугами водоснабжения </t>
  </si>
  <si>
    <t xml:space="preserve">Строительство "Артезианской скважины" с установкой башни "Рожновского" в ст.Григорополисская (ул.Калинина, б/н), с целью улучшения показателей надежности (бесперебойности) снабжения потребителей услугами водоснабжения </t>
  </si>
  <si>
    <t>станица Боргустанская</t>
  </si>
  <si>
    <t>07 648 407</t>
  </si>
  <si>
    <t xml:space="preserve">Строительство установок для обеззараживания воды в ст.Боргустанской (на территории НС № 2), с целью приведения в соответствие показателей качества предоставляемых услуг </t>
  </si>
  <si>
    <t xml:space="preserve">Строительство установок для обеззараживания воды в ст.Боргустанской (на территории НС № 3), с целью приведения в соответствие показателей качества предоставляемых услуг </t>
  </si>
  <si>
    <t xml:space="preserve">Строительство установок для обеззараживания воды в ст.Боргустанской (на территории тамбиевских родников), с целью приведения в соответствие показателей качества предоставляемых услуг </t>
  </si>
  <si>
    <t>Установка системы очистных сооружений водопровода с блоком обратного осмоса и установки для обезвреживания воды пос.Пятигорский на территории насосной станции № 1, с целью приведения в соответствие показателей качества предоставляемых услуг</t>
  </si>
  <si>
    <t xml:space="preserve">Перечень мероприятий по реконструкции существующих сетей водоснабжения в целях снижения уровня износа (с указанием участков таких сетей, их протяженности, пропускной способности, иных технических характеристик до и после проведения мероприятий) </t>
  </si>
  <si>
    <t>ВС -3.1</t>
  </si>
  <si>
    <t>Реконструкция участка существующего водовода из стальных труб диаметром 400мм со 100%-м износом на полиэтиленовые трубы диаметром 400мм, протяженностью 200 м, в с.Александровское Александровского района от медленных фильтров до камеры управления на очистных сооружениях водопровода, с целью снижения уровня износа</t>
  </si>
  <si>
    <t>Реконструкция участка существующего водовода из стальных труб диаметром 400мм со 100%-м износом на полиэтиленовые трубы диаметром 400мм, протяженностью 80 м, в с.Александровское Александровского района от камеры управления на очистных сооружениях водопровода до здания насосной станции, с целью снижения уровня износа</t>
  </si>
  <si>
    <t>Реконструкция участка существующего водовода из стальных труб диаметром 219мм со 100%-м износом на полиэтиленовые трубы диаметром 225мм, протяженностью 2400 м, в с.Александровское Александровского района от насосной станции по ул.Виноградная в районе № 231 до ул.Кирпичной район № 25 (объездная на г.Минеральные Воды), с целью снижения уровня износа</t>
  </si>
  <si>
    <t>Реконструкция участка существующего водовода из асбестоцементных труб диаметром 100мм со 100%-м износом на полиэтиленовые трубы диаметром 110мм, протяженностью 2400 м, в с.Александровское Александровского района по ул.Виноградная от № 2 до № 192, с целью снижения уровня износа</t>
  </si>
  <si>
    <t>Реконструкция участка существующего водовода из асбестоцементных труб диаметром 100мм со 100%-м износом на полиэтиленовые трубы диаметром 110мм, протяженностью 200 м, в с.Александровское Александровского района по ул.Электронная от № 23 до № 25 по ул.Красной, с целью снижения уровня износа</t>
  </si>
  <si>
    <t>село Грушевское</t>
  </si>
  <si>
    <t>ВС - 3.1</t>
  </si>
  <si>
    <t>07 602 404</t>
  </si>
  <si>
    <t>Реконструкция участка существующего водовода из асбестоцементных труб диаметром 100мм со 100%-м износом на полиэтиленовые трубы диаметром 110мм, протяженностью 800 м, в с.Грушевское Александровского района от каптажей родников № 1, № 2, № 5237, № 5238, № 5239 до приемного резервуара, с целью снижения уровня износа</t>
  </si>
  <si>
    <t>Круглолесский сельсовет</t>
  </si>
  <si>
    <t>07 602 410</t>
  </si>
  <si>
    <t>Реконструкция участка существующей разводящей водопроводной сети из асбестоцементных труб диаметром 100мм со 100%-м износом на полиэтиленовые трубы диаметром 110мм, протяженностью 900 м, в с.Круглолесское Александровского района по ул.Комсомольской от водопроводного колодца № 5 до водопроводного колодца № 10, с целью снижения уровня износа</t>
  </si>
  <si>
    <t>Новокавказский сельсовет</t>
  </si>
  <si>
    <t>07 602 413</t>
  </si>
  <si>
    <t>Реконструкция участка существующей разводящей водопроводной сети из асбестоцементных труб диаметром 100мм со 100%-м износом на полиэтиленовые трубы диаметром 110мм, протяженностью 1000 м, в п.Новокавказский Александровского района по ул.Полевая от № 1 до № 37, с целью снижения уровня износа</t>
  </si>
  <si>
    <t>Саблинский сельсовет</t>
  </si>
  <si>
    <t>07 602 416</t>
  </si>
  <si>
    <t>Реконструкция участка существующего водовода из асбестоцементных труб диаметром 200мм со 100%-м износом на полиэтиленовые трубы диаметром 200мм, протяженностью 30000 м, в с.Саблинское Александровского района от резервуара чистой воды до скважины № 3, с целью снижения уровня износа</t>
  </si>
  <si>
    <t>село Северное</t>
  </si>
  <si>
    <t>07 602 419</t>
  </si>
  <si>
    <t>Реконструкция участка существующей разводящей водопроводной сети из асбестоцементных труб диаметром 100мм со 100%-м износом на полиэтиленовые трубы диаметром 110мм, протяженностью 2000 м, в с.Северное Александровского района по ул.Книги от № 2 до № 86а по ул.Красная, с целью снижения уровня износа</t>
  </si>
  <si>
    <t>Реконструкция участка существующей разводящей водопроводной сети из асбестоцементных труб диаметром 100мм со 100%-м износом на полиэтиленовые трубы диаметром 110мм, протяженностью 2000 м, в с.Северное Александровского района по ул.Восточная от № 35 до № 1 по ул.Широкая, с целью снижения уровня износа</t>
  </si>
  <si>
    <t>Средненский сельсовет</t>
  </si>
  <si>
    <t>07 602 422</t>
  </si>
  <si>
    <t>Реконструкция участка существующей разводящей водопроводной сети из асбестоцементных труб диаметром 63мм со 100%-м износом на полиэтиленовые трубы диаметром 110мм, протяженностью 650 м, в х.Средний Александровского района по ул.Буденного от № 2 до № 16, с целью снижения уровня износа</t>
  </si>
  <si>
    <t>Реконструкция участка существующего водовода 1-ой очереди из асбестоцементных труб диаметром 200мм со 100%-м износом на полиэтиленовые трубы диаметром 200мм, протяженностью 1500 м, в с.Курсавка Андроповского района от ПК 00+00 до ПК 15+00, с целью снижения уровня износа</t>
  </si>
  <si>
    <t>07 632 41</t>
  </si>
  <si>
    <t>Реконструкция участка существующего водовода 2-ой очереди из асбестоцементных труб диаметром 300мм со 100%-м износом на полиэтиленовые трубы диаметром 300мм, протяженностью 1800 м, в с.Курсавка Андроповского района от ПК 14+00 до ПК 21+00 и от ПК 21+50 до ПК 32+50, с целью снижения уровня износа</t>
  </si>
  <si>
    <t>Апанасенковский муниципальный район</t>
  </si>
  <si>
    <t>село Дивное</t>
  </si>
  <si>
    <t>07 605 419</t>
  </si>
  <si>
    <t>Реконструкция участков существующей водопроводной сети  из стальных труб диаметром 100мм со 100%-м износом на полиэтиленовые трубы диаметром 110мм, общей протяженностью 960 м, в с.Дивное Апанасенковского района по ул.Красная от ж/д № 293 до ж/д № 319 и от ж/д № 154 до ж/д № 287 с востановлением асфальтового покрытия дороги площадью 6 кв.м, с целью снижения уровня износа.</t>
  </si>
  <si>
    <t>Реконструкция участка существующей водопроводной сети из стальных труб диаметром 325мм со 100%-м износом на полиэтиленовые трубы диаметром 300мм, протяженностью 900 м, в с.Арзгир Арзгирского района от ОСВ до НРР нижней зоны, с целью снижения уровня износа</t>
  </si>
  <si>
    <t xml:space="preserve">Реконструкция участка существующей водопроводной сети из асбестоцементных труб диаметром 300мм со 100%-м износом на полиэтиленовые трубы диаметром 300мм, протяженностью 7000м, между с.Арзгир и с.Садовое Арзгирского района, в районе насосной станции 2 подъема в 17 км от с.Арзгир, с целью снижения уровня износа </t>
  </si>
  <si>
    <t xml:space="preserve">Реконструкция участка существующей разводящей сети из асбестоцементных труб диаметром 200мм со 100%-м износом на полиэтиленовые трубы диаметром 200 мм, протяженностью 580 м, в с.Арзгир Арзгирского района от пересечения ул.Мира-Красноармейская до ул.Пугачева от № 1 до № 87, с целью снижения уровня износа </t>
  </si>
  <si>
    <t>Реконструкция участка существующей водопроводной сети из стальных труб диаметром 299мм со 100%-м износом на полиэтиленовые трубы диаметром 300мм, протяженностью 700 м, в с.Арзгир Арзгирского района на промежутке между насосной станцей 2-го подъема  и очистныеми сооружениями водопровода, с целью снижения уровня износа</t>
  </si>
  <si>
    <t>Реконструкция участка существующей разводящей сети из чугунных труб диаметром 100мм со 100%-м износом на полиэтиленовые трубы диаметром 110мм, протяженностью 610 м, в с.Арзгир Арзгирского района по ул.Оджаева (Кошевого-К.Цеткин) от  № 13 до № 53,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</si>
  <si>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1120 м, в с.Арзгир Арзгирского района по ул.Горького от ул.Уманца  до ул.Оджаева, с целью снижения уровня износа</t>
  </si>
  <si>
    <t>Реконструкция участка существующей разводящей сети из чугунных труб диаметром 100мм со 100%-м износом на полиэтиленовые трубы диаметром 110мм, протяженностью 200 м, в с.Арзгир Арзгирского района по ул.Лысенко от № 2 до № 18, с целью снижения уровня износа</t>
  </si>
  <si>
    <t>Новоромановский сельсовет</t>
  </si>
  <si>
    <t>07 607 404</t>
  </si>
  <si>
    <t>Реконструкция участка существующей водопроводной сети из чугунных труб диаметром 100мм со 100%-м износом на полиэтиленовые трубы диаметром 110мм, протяженностью 2200 м, в с.Новоромановком Арзгирского района по ул.Ленина от № 46 до № 118, с целью снижения уровня износа</t>
  </si>
  <si>
    <t>Реконструкция участка существующей водопроводной сети из асбестоцементных труб диаметром 150мм со 100%-м износом на полиэтиленовые трубы диаметром 160мм, протяженностью 500м, в с.Новоромановском Арзгирского района по ул.60 лет Октября от № 90 до № 106, с целью снижения уровня износа</t>
  </si>
  <si>
    <t xml:space="preserve">Реконструкция участка существующей водопроводной сети из асбестоцементных труб диаметром 200мм со 100%-м износом на полиэтиленовые трубы диаметром 225мм, протяженностью 1500 м, в с.Новоромановском Арзгирского района по ул.Комсомольской от № 58 до № 130, с целью снижения уровня износа </t>
  </si>
  <si>
    <t>село Серафимовское</t>
  </si>
  <si>
    <t>07 607 416</t>
  </si>
  <si>
    <t>Реконструкция участка существующей  разводящей водопроводной сети из асбестоцементных труб диаметром 100мм со 100%-м износом на полиэтиленовые трубы диаметром 110мм, протяженностью 46 м, в с.Серафимовское Арзгирского района по ул.Серегина от № 12 до № 14, с целью снижения уровня износа</t>
  </si>
  <si>
    <t>Реконструкция участка существующей  разводящей водопроводной сети из асбестоцементных труб диаметром 100мм со 100%-м износом на полиэтиленовые трубы диаметром 110мм, протяженностью 436 м, в с.Серафимовское Арзгирского района по ул.Красина от № 2 до № 40, с целью снижения уровня износа</t>
  </si>
  <si>
    <t>Реконструкция участка существующей разводящей водопроводной сети из асбестоцементных труб диаметром 150мм со 100%-м износом на полиэтиленовые трубы диаметром 160мм, протяженностью 2590 м, в с.Серафимовское Арзгирского района по ул.Красина от № 42 до № 210, с целью снижения уровня износа</t>
  </si>
  <si>
    <t>Реконструкция участка существующей разводящей водопроводной сети из асбестоцементных труб диаметром 100мм со 100%-м износом на полиэтиленовые трубы диаметром 110мм, протяженностью 241 м, в с.Серафимовское Арзгирского района по ул.Камышанова от № 55 до ул.Серегина № 24,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</si>
  <si>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210 м, в п.Чограйский Арзгирского района от ул.Молодежная № 15 до ул.Симоненко № 22, с целью снижения уровня износа</t>
  </si>
  <si>
    <t>Реконструкция участка существующей водопроводной сети из асбестоцементных труб диаметром 200мм со 100%-м износом на полиэтиленовые трубы диаметром 225мм, протяженностью 124 м, в п.Чограйский Арзгирского районапо ул.Симоненко от № 15 до № 21,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</si>
  <si>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240 м, в п.Чограйский Арзгирского района по пер.Центральный от № 1 до № 7, с целью снижения уровня износа</t>
  </si>
  <si>
    <t>город Благодарный</t>
  </si>
  <si>
    <t>07 610 101</t>
  </si>
  <si>
    <t>Реконструкция участка существующего водопроводной сети из асбестоцементных труб диаметром 110мм со 100%-м износом на полиэтиленовые трубы диаметром 110мм, протяженностью 300 м, в г.Благодарный Благодарненского района по пер.Северный от № 15 до № 33 (от ул.Свободы до ул.Чапаева), с целью снижения уровня износа</t>
  </si>
  <si>
    <t>Реконструкция участка существующей водопроводной сети из асбестоцементных труб диаметром 150мм со 100%-м износом на полиэтиленовые трубы диаметром 160мм, протяженностью 800 м, в г.Благодарный  Благодарненского района по ул.Советская от № 28 до № 102, с целью снижения уровня износа</t>
  </si>
  <si>
    <t>Реконструкция участка существующей водопроводной сети из асбестоцементных труб диаметром 150мм со 100%-м износом на полиэтиленовые трубы диаметром 160мм, протяженностью 2000 м, в г.Благодарный Благодарненского района по ул.Вокзальная от № 7 до № 56 (пер.Большевик - пер.Безымянный),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</si>
  <si>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1000 м, в г.Благодарный  Благодарненского района по ул.Бедненко от № 42 до № 180 (пер.Большевик - пер.Кочубея),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</si>
  <si>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2500 м, в г.Благодарный  Благодарненского района по ул.Свободы от № 27 до № 449а (пер.Безымянный - пер. Лунный), с целью снижения уровня износа</t>
  </si>
  <si>
    <t>Реконструкция участка  существующей водопроводной сети из асбестоцементных труб диаметром 100мм со 100%-м износом на полиэтиленовые трубы диаметром 110мм, протяженностью 2000 м, в г.Благодарный  Благодарненского района по ул.Ленина от № 2 до № 333 (пер.Кочубея - пер. Подгорный),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</si>
  <si>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900 м, в г.Благодарный  Благодарненского района по ул.Набережная от № 2 до № 110  (пер.Большевик - пер.Красноармейский),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</si>
  <si>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1400 м, в г.Благодарный  Благодарненского района по ул.Петровского от № 28 до № 92 (пер.Краснозоринский - пер.Тенистый),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</si>
  <si>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1000 м, в г.Благодарный  Благодарненского района по ул.Краснознаменская от № 3 до № 128 (пер.Большевик - пер.Красноармейский),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</si>
  <si>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1500 м, в г.Благодарный  Благодарненского района по ул.Советская от № 365 до № 595 (пл.Ленина - пер.Восточный),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</si>
  <si>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 диаметром 110мм, протяженностью 750 м, в г.Благодарный  Благодарненского района по ул.Комсомольская от № 2 до № 138 (ул.Первомайская - пер.Красноармейская),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</si>
  <si>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1000 м, в г.Благодарный  Благодарненского района по ул.Красноармейская от № 2 до № 279 (пер.Ручейный - пер.Восточный),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</si>
  <si>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1500 м, в г.Благодарный  Благодарненского района по ул.Московская от № 30 до № 608 (пер.Безымянный - пер.Восточный),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</si>
  <si>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2000 м, в г.Благодарный  Благодарненского района по ул.Чапаева от № 76 до № 603 (пер.Безымянный - пер.Прудный),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</si>
  <si>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2500 м, в г.Благодарный  Благодарненского района по ул.Прикумская от № 5 до № 95,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</si>
  <si>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1500 м, в г.Благодарный  Благодарненского района по ул.Однокозова от № 2 до № 268, с целью снижения уровня износа</t>
  </si>
  <si>
    <t>Александрийский сельсовет</t>
  </si>
  <si>
    <t>07 610 402</t>
  </si>
  <si>
    <t>Реконструкция участка существующей водопроводной сети из асбестоцементных труб диаметром 200мм со 100%-м износом на полиэтиленовые трубы диаметром 225мм, протяженностью 1500 м, в с.Александрия Благодарненского района от камеры управления (в степи)  до врезки №1 в районе С.Александрия,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</si>
  <si>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590 м, в с.Александрия Благодарненского района по ул.Пролетарской от №121 до № 157, с целью снижения уровня износа</t>
  </si>
  <si>
    <t xml:space="preserve">07 610 402 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</si>
  <si>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1425 м, в с.Мокрая Буйвола Благодарненского района по ул.Маленькой, 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</si>
  <si>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200 м, в с.Александрия Благодарненского района по ул.Бакинской от № 33 до ул.Подгорная №86, с целью снижения уровня износа</t>
  </si>
  <si>
    <t>Реконструкция участка существующего магистрального водовода из асбестоцементных труб диаметром 300мм со 100%-м износом на полиэтиленовые трубы диаметром 315мм, протяженностью 2415 м, в с.Александрия Благодарненского района  от РК-10 до  РК-1 (в 1-ом км на север от с.Александрия), с целью снижения уровня износа</t>
  </si>
  <si>
    <t>Реконструкция участка существующего магистрального водовода из асбестоцементных труб диаметром 300мм со 100%-м износом на полиэтиленовые трубы диаметром 315мм, протяженностью 1172 м, в с.Александрия Благодарненского района  от  РК-1 до РК-2 (в 1,5 км на север от с.Александрия), с целью снижения уровня износа</t>
  </si>
  <si>
    <t>Реконструкция участка существующего магистрального водовода из асбестоцементных труб диаметром 300мм со 100%-м износом на полиэтиленовые трубы диаметром 315мм, протяженностью 1860 м, в с.Александрия Благодарненского района   в 2-х км от с.Александрия от  РК-2 до РК-3 (в 2-х км от с.Александрия), с целью снижения уровня износа</t>
  </si>
  <si>
    <t>Реконструкция участка существующего магистрального водовода из асбестоцементных труб диаметром 300мм со 100%-м износом на полиэтиленовые трубы диаметром 315мм, протяженностью 553 м, в с.Александрия Благодарненского района  в 3-х км от с.Александрия от  РК-3 до ПЭ участка,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</si>
  <si>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586 м, в с.Александрия Благодарненского района по ул.Пролетарской от № 68 до № 116, с целью снижения уровня износа</t>
  </si>
  <si>
    <t>Реконструкция участка существующей водопроводной сети из асбестоцементных труб диаметром 150мм со 100%-м износом на полиэтиленовые трубы диаметром 160мм, протяженностью 201 м, в с.Александрия Благодарненского района по ул.Пролетарской от № 82 до № 92,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</si>
  <si>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380 м, в с.Александрия Благодарненского района по ул.Пролетарской от № 123 до № 153,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</si>
  <si>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1652 м, в с.Александрия Благодарненского района по ул.Батумская от №1 до № 1 по Ростовская, с целью снижения уровня износа</t>
  </si>
  <si>
    <t>Реконструкция участка существующей водопроводной сети из стальных труб диаметром 159мм со 100%-м износом на полиэтиленовые трубы диаметром 160мм, протяженностью 1500 м, в х.Большевик  Благодарненского района от насосной станции в п.Щелкан до резервуаров в 2-х км от х.Большевик, с целью снижения уровня износа</t>
  </si>
  <si>
    <t>Реконструкция участка существующей водопроводной сети из стальных труб диаметром 159мм со 100%-м износом на полиэтиленовые трубы диаметром 160мм, протяженностью 600 м, в х.Большевик  Благодарненского района по ул.Юбилейной от № 2 до № 36,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</si>
  <si>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300 м, в х.Большевик  Благодарненского района по ул.Юбилейной от № 36 до № 48,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</si>
  <si>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400 м, в х.Большевик  Благодарненского района по ул.Виноградная от № 1 до № 23, с целью снижения уровня износа</t>
  </si>
  <si>
    <t>Реконструкция участка существующей водопроводной сети из стальных труб диаметром 159мм со 100%-м износом на полиэтиленовые трубы диаметром 160мм, протяженностью 300 м, в х.Большевик  Благодарненского района по пер.Центральный от ул.Юбилейная до школы № 13,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</si>
  <si>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360 м, в х.Большевик  Благодарненского района по ул.Новая от № 2 до № 18, с целью снижения уровня износа</t>
  </si>
  <si>
    <t>Реконструкция участка существующей водопроводной сети из стальных труб диаметром 159мм со 100%-м износом на полиэтиленовые трубы диаметром 160мм, протяженностью 100 м, в х.Большевик  Благодарненского района переход с ул.Виноградная  № 1 на ул.Новая № 1,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</si>
  <si>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800 м, в х.Большевик  Благодарненского района по ул.Заречная № 17 до мастерских, с целью снижения уровня износа</t>
  </si>
  <si>
    <t>село Бурлацкое</t>
  </si>
  <si>
    <t>07 610 407</t>
  </si>
  <si>
    <t>Реконструкция участка существующего водовода из асбестоцементных труб диаметром 300мм со 100%-м износом на полиэтиленовые трубы диаметром 315мм, протяженностью 6000 м, в с.Бурлацкое Благодарненского района в сторону г.Благодарный от гаража до каръера "Бурлацкий",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</si>
  <si>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1000 м, в с.Бурлацкое Благодарненского района по ул.Артюхова от № 2 до № 48,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</si>
  <si>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800 м, в с.Бурлацкое Благодарненского района по ул.Крестьянская от № 4 до № 48, с целью снижения уровня износа</t>
  </si>
  <si>
    <t>Реконструкция участка существующей водопроводной сети из асбестоцементных труб диаметром 100мм со 100.%-м износом на полиэтиленовые трубы диаметром 110мм, протяженностью 114 м, в с.Бурлацкое Благодарненского района по пер.Мирный от № 44 по ул.Артюхова до № 35 по ул.Ленина,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</si>
  <si>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200 м, в с.Бурлацкое Благодарненского района по пер.Больничный от ул.Пролетарской № 195 до пер.Больничный № 8, с целью снижения уровня износа</t>
  </si>
  <si>
    <t>Красноключевской сельсовет</t>
  </si>
  <si>
    <t>07 610 416</t>
  </si>
  <si>
    <t>Реконструкция участка существующей водопроводной сети из асбестоцементных труб диаметром 200мм со 100%-м износом на полиэтиленовые трубы диаметром 225мм, протяженностью 500 м, в с.Красные Ключи  Благодарненского района по ул.Ключевой от водопроводного колодца № 3 до водопроводного колодца № 19,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</si>
  <si>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300 м, в с.Красные Ключи  Благодарненского района по ул.Луговая от водопроводного колодца № 21 до водопроводного колодца № 29, с целью снижения уровня износа</t>
  </si>
  <si>
    <t>село Сотниковское</t>
  </si>
  <si>
    <t>07 610 419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</si>
  <si>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500 м, в с.Сотниковское  Благодарненского района по пер.Северный от ул.Ленина № 150 до ул.Советской № 125,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</si>
  <si>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290 м, в с.Сотниковское  Благодарненского района по пер.50 лет Октября от ул.Ленина № 300 до ул.Советская № 309, с целью снижения уровня износа</t>
  </si>
  <si>
    <t>Реконструкция участка существующего водовода из асбестоцементных труб диаметром 200мм со 100%-м износом на полиэтиленовые трубы диаметром 225мм, протяженностью 6000 м, в с.Сотниковское  Благодарненского района от водовода ПК 605 до ПК 882+70, с целью снижения уровня износа</t>
  </si>
  <si>
    <t>Реконструкция участка существующей водопроводной сети из асбестоцементных труб диаметром 150мм со 100%-м износом на полиэтиленовые трубы диаметром 160мм, протяженностью 400 м, в с.Сотниковское  Благодарненского района в районе резурвуаров (в 2-х км) от с.Сотниковское, с целью снижения уровня износа</t>
  </si>
  <si>
    <t>село Спасское</t>
  </si>
  <si>
    <t>07 610 422</t>
  </si>
  <si>
    <t>Реконструкция участка существующей водопроводной сети из асбестоцементных труб диаметром 200мм со 100%-м износом на полиэтиленовые трубы диаметром 225мм, протяженностью 1500 м, в с.Спасское Благодарненского района по ул.Красная от № 10 до № 86,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</si>
  <si>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200 м, в с.Спасское Благодарненского района по ул.Красноармейская от № 2 до № 40, с целью снижения уровня износа</t>
  </si>
  <si>
    <t>Реконструкция участка существующей водопроводной сети из асбестоцементных труб диаметром 150мм со 100%-м износом на полиэтиленовые трубы диаметром 160мм, протяженностью 3515 м, в с.Спасское Благодарненского района по ул.Советская от № 2 до № 214,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</si>
  <si>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1270 м, в с.Спасское Благодарненского района по ул.Советская от № 2 до № 52,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</si>
  <si>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200 м, в с.Спасское Благодарненского района по пер.Решетилова от ул.Советская  до ул.Красная,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</si>
  <si>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150 м, в с.Спасское Благодарненского района по пер.Почтовый от №1 до № 9,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</si>
  <si>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200 м, в с.Спасское Благодарненского района по пер.Спортивный от № 1  до № 12, с целью снижения уровня износа</t>
  </si>
  <si>
    <t>Реконструкция участка существующей водопроводной сети из асбестоцементных труб диаметром 100мм со  100%-м износом на полиэтиленовые трубы диаметром 110мм, протяженностью 250 м, в с.Спасское Благодарненского района по пер.Клары Назаровой от № 1 до № 25,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</si>
  <si>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200 м, в с.Спасское Благодарненского района по пер.Победы от № 2 до № 15,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</si>
  <si>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220 м, в с.Спасское Благодарненского района по ул.Ленина от № 2 до № 70,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</si>
  <si>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400 м, в с.Спасское Благодарненского района по пер.Ник.Петренко от № 1 до № 21,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</si>
  <si>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150 м, в с.Спасское Благодарненского района по пер.Садовый от № 2 до № 8, с целью снижения уровня износа</t>
  </si>
  <si>
    <t>Ставропольский сельсовет</t>
  </si>
  <si>
    <t>07 610 425</t>
  </si>
  <si>
    <t>Реконструкция участка существующей водопроводной сети из стальных труб диаметром 159мм со 100%-м износом на полиэтиленовые трубы диаметром 160мм, протяженностью 500 м, в п.Ставропольский Благодарненского района по ул.Асфальтная от № 9/2 до № 13/1,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</si>
  <si>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70 м, в п.Ставропольский Благодарненского района по ул.Асфальтная от № 1/1 до № 2/3,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</si>
  <si>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1400 м, в п.Ставропольский Благодарненского района по ул.О.Кошевого от № 1/1 до № 5/2, с целью снижения уровня износа</t>
  </si>
  <si>
    <t xml:space="preserve">07 610 425 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</si>
  <si>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100 м, в п.Ставропольский Благодарненского района по ул.О.Кошевого от № 5/2 до № 5а/2,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</si>
  <si>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500 м, в п.Ставропольский Благодарненского района по ул.Асфальтная  (бойня - № 19/2), с целью снижения уровня износа</t>
  </si>
  <si>
    <t>село Шишкино</t>
  </si>
  <si>
    <t>07 610 427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</si>
  <si>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550 м, в с.Шишкино Благодарненского района по пер.Ручейный от № 1 до № 58,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</si>
  <si>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680 м, в с.Шишкино Благодарненского района по пер.Школьный от № 1 до № 33, с целью снижения уровня износа</t>
  </si>
  <si>
    <t>Реконструкция участка существующей водопроводной сети из асбестоцементных труб диаметром 200мм со 100%-м износом на полиэтиленовые трубы диаметром 225мм, протяженностью 1583 м, в с.Шишкино Благодарненского района от ВК 36 до ВК 37 (в 2-х км на северо-восток от с.Шишкино), с целью снижения уровня износа</t>
  </si>
  <si>
    <t>Реконструкция участка существующей водопроводной сети из стальных труб диаметром 300мм со 100%-м износом на полиэтиленовые трубы диаметром 200мм, протяженностью 326 м, в г.Буденновск Буденновского района по ул.Менделеева от водопроводного колодца №1 до водопроводного колодца № 6, с целью снижения уровня износа</t>
  </si>
  <si>
    <t>Реконструкция участка существующей водопроводной сети из асбестоцементных труб диаметром 150мм со 100%-м износом на полиэтиленовые трубы диаметром 150мм, протяженностью 1700 м, в г.Буденновск Буденновского района по ул.Лопатина от ул.Льва Толстого до ул.Кирова, с целью снижения уровня износа</t>
  </si>
  <si>
    <t>Реконструкция участка существующей  водопроводной сети из асбестоцементных труб диаметром 100мм со 100%-м износом на полиэтиленовые трубы диаметром 110мм, протяженностью 300 м, в г.Буденновске Буденновского района по ул.Лопатина от ул.Кирова до ул.Крупской, с целью снижения уровня износа</t>
  </si>
  <si>
    <t xml:space="preserve">07 612 101 </t>
  </si>
  <si>
    <t>Реконструкция участка существующей водопроводной сети из асбестоцементных труб диаметром 150мм со 100%-м износом на полиэтиленовые трубы диаметром 150мм, протяженностью 1900 м, в г.Буденновск Буденновского района по пр.Чехова от ул.Степной до ул.Советской, с целью снижения уровня износа</t>
  </si>
  <si>
    <t>Реконструкция участка существующей водопроводной сети из асбестоцементных труб диаметром 250мм со 100%-м износом на полиэтиленовые трубы диаметром 250мм, протяженностью 1300 м, в г.Буденновск Буденновского района по пр.Чехова от ул.Ленинской до ул.Прикумской, с целью снижения уровня износа</t>
  </si>
  <si>
    <t>Реконструкция участка существующей водопроводной сети из асбестоцементных труб диаметром 300мм со 100%-м износом на полиэтиленовые трубы диаметром 300мм, протяженностью 1300 м, в г.Буденновске Буденновского района по пр.Буденного от ул.Патриса Лумумбы до ул.Промышленная, с целью снижения уровня износа</t>
  </si>
  <si>
    <t>Реконструкция существующего участка водопроводной сети из стальных труб диаметром 100мм со 100%-м износом на полиэтиленовые трубы диаметром 110мм, протяженностью 1600 м, в г.Буденновске Буденновского района по ул.Красной от пр.Буденного до пр.Калинина, с целью снижения уровня износа</t>
  </si>
  <si>
    <t>Реконструкция участка существующей водопроводной сети из стальных труб диаметром 150мм со 100%-м износом на полиэтиленовые трубы диаметром 110мм, протяженностью 1050 м, в г.Буденновке Буденновского района по ул.Гирченко от ул.Школьной до ул.Степной,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</si>
  <si>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1600 м, в г.Буденновске Буденновского района по ул.Гирченко от пр.Буденного до пр.Калинина,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</si>
  <si>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3000 м, в г.Буденновске Буденновского района по ул.Кирова от ул.Степной до ул.Ленинской и от ул.Мира до ул.Прикумской,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</si>
  <si>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800 м, в г.Буденновске Буденновского района по ул.Революционной от пр.Буденного до ул.Октябрьской, с целью снижения уровня износа</t>
  </si>
  <si>
    <t>Реконструкция участка существующей водопроводной сети из асбестоцементных труб диаметром 150мм со 100%-м износом на полиэтиленовые трубы диаметром 110мм, протяженностью 1500 м, в г.Буденновске Буденновского района по ул.Революционной от ул.Ленинской до ул.Похилько, с целью снижения уровня износа</t>
  </si>
  <si>
    <t>Реконструкция участка существующей водопроводной сети из асбестоцементных труб диаметром 150мм со 100%-м износом на полиэтиленовые трубы диаметром 110мм, протяженностью 2500 м, в г.Буденновске Буденновского района по ул.Павла Примы от пр. Буденного до переулка Виноградный, с целью снижения уровня износа</t>
  </si>
  <si>
    <t>Реконструкция участка существующей  водопроводной сети из стальных труб диаметром 100мм со 100%-м износом на полиэтиленовые трубы диаметром 110мм, протяженностью 2200 м, в г.Буденновске Буденновского района по ул.Советской от ул.Льва Толстого до ул.Речной спуск,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</si>
  <si>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1250 м, в г.Буденновске Буденновского района по ул.Октябрьской от пр.Чехова до ул.Кумской, с целью снижения уровня износа</t>
  </si>
  <si>
    <t>Реконструкция  участка существующей водопроводной сети из асбестоцементных труб диаметром 150мм со 100%-м износом на полиэтиленовые трубы диаметром 110мм, протяженностью 1750 м, в г.Буденновске Буденновского района по ул.Мира от ул.Полющенко до ул.Кумской, с целью снижения уровня износа</t>
  </si>
  <si>
    <t>Архиповский сельсовет</t>
  </si>
  <si>
    <t>07 612 404</t>
  </si>
  <si>
    <t>Реконструкция участков существующей водопроводной сети из стальных труб диаметром 76мм со 100%-м износом на полиэтиленовые трубы диаметром 110мм, общей протяженностью 1120 м, в с.Архиповское Буденновского района по ул. Молодежная от № 1 до № 6 и от № 11 до № 13, с целью снижения уровня износа</t>
  </si>
  <si>
    <t>село Архангельское</t>
  </si>
  <si>
    <t>07 612 402</t>
  </si>
  <si>
    <t>Реконструкция участка существующей водопроводной сети из полиэтиленовых труб диаметром 25мм со 100%-м износом на полиэтиленовые трубы диаметром 50мм, протяженностью 500 м, в с.Архангельское Буденновского района по ул.Первомайская от № 1 до  № 19,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</si>
  <si>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190 м, в с.Архангельское Буденновского района по ул.Майская от № 1 до  № 7,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</si>
  <si>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255 м, в с.Архангельское Буденновского района по ул.Молодежная от № 2 до № 8, с целью снижения уровня износа</t>
  </si>
  <si>
    <t>Искровский сельсовет</t>
  </si>
  <si>
    <t>07 612 407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</si>
  <si>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100 м, в п.Целинный Буденновского района от железной дороги Ставрополь-Буденновск до ул.Юбилейная № 6, с целью снижения уровня износа</t>
  </si>
  <si>
    <t>Реконструкция участка существующей водопроводной сети из асбестоцементных труб диаметром 200мм со 100%-м износом на полиэтиленовые трубы диаметром 225мм, протяженностью 14 м, в п.Целинный Буденновского района от железной дороги Ставрополь-Буденновск до ул.Юбилейная № 6 (чехол под автодорогу), с целью снижения уровня износа</t>
  </si>
  <si>
    <t>Реконструкция участка существующей водопроводной сети из асбестоцементных труб диаметром 200мм со 100%-м износом на полиэтиленовые трубы диаметром 225мм, протяженностью 500 м, в п.Искра Буденновского района от ул.Советская № 1 в сторону реки Мокрая Буйвола в направлении п.Прогресс, с целью снижения уровня износа</t>
  </si>
  <si>
    <t>Реконструкция участка существующей водопроводной сети из асбестоцементных труб диаметром 200мм со 100%-м износом на полиэтиленовые трубы диаметром 225мм, протяженностью 500 м, в п.Прогресс Буденновского района от ул.Производственная № 1 в сторону п.Искра, с целью снижения уровня износа</t>
  </si>
  <si>
    <t>Новожизненский сельсовет</t>
  </si>
  <si>
    <t>07 612 410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</si>
  <si>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500 м, в с.Новая Жизнь Буденновского района по ул.Центральной от ул.Новой до пер.Безымянный, с целью снижения уровня износа</t>
  </si>
  <si>
    <t>Покойненский сельсовет</t>
  </si>
  <si>
    <t>07 612 416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</si>
  <si>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520 м, в с.Покойное Буденновского района по ул.Кочубея от ул.Дорожная жо ул.Химиков, с целью снижения уровня износа</t>
  </si>
  <si>
    <t>Реконструкция участка существующей водопроводной сети из стальных труб диаметром 76мм со 100%-м износом на полиэтиленовые трубы диаметром 110мм, протяженностью 600 м, в пос.Полыновский Буденновского района от водозабора (ВК-2) до пер.Восточный,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</si>
  <si>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340 м, в с.Покойное Буденновского района по ул.Кочубея от ул.Октябрьская до ул.Свободная, с целью снижения уровня износа</t>
  </si>
  <si>
    <t>село Прасковея</t>
  </si>
  <si>
    <t>07 612 419</t>
  </si>
  <si>
    <t>Реконструкция участка существующей водопроводной сети из стальных труб диаметром 89мм со 100%-м износом на полиэтиленовые трубы диаметром 110мм, протяженностью 600 м, в с.Прасковея Буденновского района по ул.Красноармейской от пер.Узкий 100 м в сторону ул.Кооперативной, с целью снижения уровня износа</t>
  </si>
  <si>
    <t>Реконструкция участка существующей водопроводной сети из асбестоцементных труб диаметром 150мм со 100%-м износом на полиэтиленовые трубы диаметром 110мм, протяженностью 150 м, в с.Прасковея Буденновского района по ул.Пролетарская от № 100 до ВК -93, с целью снижения уровня износа</t>
  </si>
  <si>
    <t>Реконструкция участка существующей водопроводной сети из асбестоцементных труб диаметром 300мм со 100%-м износом на полиэтиленовые трубы диаметром 200мм, протяженностью 1000 м, в с.Толстово-Васюковское Буденновского района от водопроводного колодца № 9 в сторону скважины № 2382, с целью снижения уровня износа</t>
  </si>
  <si>
    <t>Томузловский сельсовет</t>
  </si>
  <si>
    <t>07 612 429</t>
  </si>
  <si>
    <t>Реконструкция участка существующей водопроводной сети из асбестоцементных труб диаметром 150мм со 100%-м износом на полиэтиленовые трубы диаметром 110мм, протяженностью 330 м, в с.Томузловское Буденновского района по ул.Гагарина от № 83 до № 105, с целью снижения уровня износа</t>
  </si>
  <si>
    <t>Кугультинский сельсовет</t>
  </si>
  <si>
    <t>07 617 410</t>
  </si>
  <si>
    <t>Реконструкция существующего напорного водовода из стальных труб диаметром 325мм со 100%-м износом на полиэтиленовые трубы диаметром 280мм, протяженностью 26700 м, в с.Кугульта Грачевского района от насосной станции с.Ключевка до разгрузочного резервуара насосной станции с.Тугулук, с целью снижения уровня износа</t>
  </si>
  <si>
    <t>Реконструкция существующего напорного водовода из асбестоцементных труб диаметром 200мм со 100%-м износом на полиэтиленовые трубы диаметром 280мм, протяженностью 12000 м, в с.Кугульта Грачевского района от насосной станции с.Тугулук до разводящих сетей с.Кугульта и п.Верхняя Кугульта, с целью снижения уровня износа</t>
  </si>
  <si>
    <t>Сергиевский сельсовет</t>
  </si>
  <si>
    <t>07 617 413</t>
  </si>
  <si>
    <t>Реконструкция участка существующего водовода из асбестоцементных труб диаметром 150мм со 100%-м износом на полиэтиленовые трубы диаметром 150мм, протяженностью 250 м, в с.Сергиевское Грачевского района от родников Калантай № 1,2,3,4,5  до водосборника Стежков, с целью снижения уровня износа</t>
  </si>
  <si>
    <t>Реконструкция участка существующего водовода из асбестоцементных труб диаметром 200мм со 100%-м износом на полиэтиленовые трубы диаметром 200мм, протяженностью 550 м, в с.Сергиевское Грачевского района от резервуаров чистой воды до х.Октябрь,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</si>
  <si>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820 м, в г.Ипатово Ипатовского района по ул.Л.Толстого от ул.Бакинской до ул.Шейко, с целью снижения уровня износа</t>
  </si>
  <si>
    <t>Реконструкция участка существующей водопроводной сети  из асбестоцементных труб диаметром 200мм со 100%-м износом на полиэтиленовые трубы диаметром 225мм, протяженностью 1800 м, в г.Ипатово Ипатовского района по ул.Станционная, от ул.Голубовского до ул.Апанасенко, с целью снижения уровня износа</t>
  </si>
  <si>
    <t>Реконструкция участка существующей водопроводной сети  из асбестоцементных труб диаметром 100мм со 100%-м износом на полиэтиленовые трубы диаметром 110мм, протяженностью 300 м, в г.Ипатово Ипатовского района по ул.Вокзальная от № 15 до № 39, с целью снижения уровня износа</t>
  </si>
  <si>
    <t>Реконструкция участка существующей водопроводной сети из чугунных труб диаметром 100мм со 100%-м износом на полиэтиленовые трубы диаметром 110мм, протяженностью 500 м, в г.Ипатово Ипатовского района по ул.Свердлова, от ул.Гагарина до ул.Ленинградской, с целью снижения уровня износа</t>
  </si>
  <si>
    <t>Реконструкция участка существующего водовода из асбестоцементных труб диаметром 300мм со 100%-м износом на полиэтиленовые трубы диаметром 315мм, протяженностью 1765 м, в г.Ипатово Ипатовского района от насосной станции № 2 на ОСВ до пересечения с автодорогой Элиста-Ипатово, с целью снижения уровня износа</t>
  </si>
  <si>
    <t>Тахтинский сельсовет</t>
  </si>
  <si>
    <t>07 622 440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</si>
  <si>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800 м, в с.Тахта Ипатовского района по ул.Ленина от № 173 до № 198,  с целью снижения уровня износа</t>
  </si>
  <si>
    <t>Кочубеевский муниципальный район</t>
  </si>
  <si>
    <t>Балахоновский сельсовет</t>
  </si>
  <si>
    <t>07 628 402</t>
  </si>
  <si>
    <t>Реконструкция участка существующей водопроводной сети из чугунных труб диаметром 90мм со 100%-м износом на полиэтиленовые трубы диаметром 110мм, протяженностью 725 м, в а.Карамурзинский Кочубеевского района по ул.Набережной от ул.Ставропольской до ул.Колхозной, с целью снижения уровня износа</t>
  </si>
  <si>
    <t>Реконструкция участка существующей водопроводной сети из чугунных труб диаметром 90мм со 100%-м износом на полиэтиленовые трубы диаметром 110мм, протяженностью 300 м, в а.Карамурзинский Кочубеевского района по пер.Кубанский от насосной станции до ул.Ставропольской, с целью снижения уровня износа</t>
  </si>
  <si>
    <t>Реконструкция участка существующей водопроводной сети из стальных труб диаметром 90мм со 100%-м износом на полиэтиленовые трубы диаметром 110мм, протяженностью 300 м, в с.Балахоновское Кочубеевского района по ул.Курганной от ул.Октябрьской до ул.Ленина, с целью снижения уровня износа</t>
  </si>
  <si>
    <t>Реконструкция участка существующей водопроводной сети из стальных труб диаметром 90мм со 100%-м износом на полиэтиленовые трубы диаметром 110мм, протяженностью 500 м, в с.Балахоновское Кочубеевского района по ул.Первомайской от ул.Октябрьской до ул.Кубанской, с целью снижения уровня износа</t>
  </si>
  <si>
    <t>Барсуковский сельсовет</t>
  </si>
  <si>
    <t>07 628 404</t>
  </si>
  <si>
    <t>Реконструкция участка существующей водопроводной сети из полиэтиленовых труб диаметром 80мм с 90%-м износом на полиэтиленовые трубы диаметром 110мм, протяженностью 300 м, в ст.Барсуковской Кочубеевского района по ул.Пионерской от № 2а до № 10, с целью снижения уровня износа</t>
  </si>
  <si>
    <t>Реконструкция участка существующего подающего водовода из стальных (12 м) и асбестоцементных труб (288 м) диаметром 200мм с 90%-м износом на полиэтиленовые диаметром 200мм, общей протяженностью 300 м, на территории насосной станции Барсуковского локального водопровода Кочубеевского района, с целью снижения уровня износа</t>
  </si>
  <si>
    <t>Реконструкция участка существующей водопроводной сети из стальных труб диаметром 57мм с 90%-м износом на полиэтиленовые трубы диаметром 110мм, протяженностью 800 м, в ст.Барсуковской Кочубеевского района по ул.Мира от № 2 до пересечения с ул.Шевченко, с целью снижения уровня износа</t>
  </si>
  <si>
    <t>Васильевский сельсовет</t>
  </si>
  <si>
    <t>07 628 440</t>
  </si>
  <si>
    <t>Реконструкция участка существующей водопроводной сети из стальных труб диаметром 90мм с 90%-м износом на полиэтиленовые трубы диаметром 110мм, протяженностью 570 м, в х.Васильевский Кочубеевского района по ул.Подгорной от № 16 до № 58, с целью снижения уровня износа</t>
  </si>
  <si>
    <t>Реконструкция участка существующего водовода из стальных труб диаметром 150мм с 90%-м износом на полиэтиленовые трубы диаметром 160мм, протяженностью 120 м, от х.Васильевский до х.Андреевский Кочубеевского района, с целью снижения уровня износа</t>
  </si>
  <si>
    <t>Реконструкция участка существующего водовода из стальных труб диаметром 100мм с 90%-м износом на полиэтиленовые трубы диаметром 110мм, протяженностью 520 м, от х.Васильевский до х.Андреевский Кочубеевского района, с целью снижения уровня износа</t>
  </si>
  <si>
    <t>Вревский сельсовет</t>
  </si>
  <si>
    <t>07 628 407</t>
  </si>
  <si>
    <t>Реконструкция участка существующей водопроводной сети из стальных труб диаметром 89мм с 90%-м износом на полиэтиленовые трубы диаметром 110мм, протяженностью 3000 м, в с.Вревское Кочубеевского района по ул.Коллективная от № 1 до № 33/2, с целью снижения уровня износа</t>
  </si>
  <si>
    <t>Реконструкция участка существующей водопроводной сети из чугунных труб диаметром 200мм с 90%-м износом на полиэтиленовые трубы диаметром 225мм, протяженностью 1300 м, в х.Первоказьминский Кочубеевского района по ул.Гагарина от № 3 до ул.Почтовой, с целью снижения уровня износа</t>
  </si>
  <si>
    <t>Реконструкция участка существующего водовода из асбестоцементных труб диаметром 200мм с 90%-м износом на полиэтиленовые трубы диаметром 225мм, протяженностью 2300 м, от здания насосной станции 5 подъема с Заветное в сторону насосной станции 6 подъема с.Вревское Кочубеевского района, с целью снижения уровня износа</t>
  </si>
  <si>
    <t>Заветненский сельсовет</t>
  </si>
  <si>
    <t>07 628 413</t>
  </si>
  <si>
    <t>Реконструкция участка существующей водопроводной сети из стальных труб диаметром 159мм с 90%-м износом на полиэтиленовые трубы диаметром 160мм, протяженностью 700 м, в с.Заветное Кочубеевского района по ул.Молодежной от № 1 до № 34, с целью снижения уровня износа</t>
  </si>
  <si>
    <t>Реконструкция участка существующего водовода из стальных труб диаметром 200мм с 90%-м износом на полиэтиленовые трубы диаметром 225мм, протяженностью 13500 м, от здания насосной станции 3 подъема с Балахоновское до насосной станции 4 подъема с.Заветное Кочубеевского района, с целью снижения уровня износа</t>
  </si>
  <si>
    <t>Ивановский сельсовет</t>
  </si>
  <si>
    <t>07 628 416</t>
  </si>
  <si>
    <t>Реконструкция участка существующей водопроводной сети из стальных труб диаметром 100мм с 90%-м износом на полиэтиленовые трубы диаметром 110мм, протяженностью 2200 м, в с.Ивановское Кочубеевского района по ул.Мельничной от № 208 до № 134, с целью снижения уровня износа</t>
  </si>
  <si>
    <t>Реконструкция участка существующей водопроводной сети из стальных труб диаметром 200мм с 90%-м износом на полиэтиленовые трубы диаметром 225мм, протяженностью 200 м, в с.Ивановское Кочубеевского района по ул.Ленина от № 45 до № 59, с целью снижения уровня износа</t>
  </si>
  <si>
    <t>Реконструкция участка существующей водопроводной сети из стальных труб диаметром 100мм с 90%-м износом на полиэтиленовые трубы диаметром 110мм, протяженностью 300 м, в с.Ивановское Кочубеевского района по ул.Ленина от № 29А до № 43, с целью снижения уровня износа</t>
  </si>
  <si>
    <t>Реконструкция участка существующей водопроводной сети из стальных труб диаметром 89мм с 90%-м износом на полиэтиленовые трубы диаметром 110мм, протяженностью 250 м, в с.Ивановское Кочубеевского района по ул.Садовая от № 1 до № 13, с целью снижения уровня износа</t>
  </si>
  <si>
    <t>Реконструкция участка существующей водопроводной сети из стальных труб диаметром 300мм с 90%-м износом на полиэтиленовые трубы диаметром 315мм, протяженностью 450 м, в с.Ивановское Кочубеевского района по ул.Ленина (от резервуаров чистой воды на с.Ивановское до пересечения с ул.Вольная № 66), с целью снижения уровня износа</t>
  </si>
  <si>
    <t>село Кочубеевское</t>
  </si>
  <si>
    <t>07 628 422</t>
  </si>
  <si>
    <t>Реконструкция участка существующей водопроводной сети из чугунных труб диаметром 150мм с 90%-м износом на полиэтиленовые трубы диаметром 160мм, протяженностью 500 м, в с.Кочубеевское Кочубеевского района по ул.Восточная от № 45 до № 65, с целью снижения уровня износа</t>
  </si>
  <si>
    <t>Реконструкция участка существующей водопроводной сети из стальных труб диаметром 90мм с 90%-м износом на полиэтиленовые трубы диаметром 110мм, протяженностью 2500 м, в с.Кочубеевское Кочубеевского района по ул.Кочубея от № 2А до № 184, с целью снижения уровня износа</t>
  </si>
  <si>
    <t>Новодеревенский сельсовет</t>
  </si>
  <si>
    <t>07 628 425</t>
  </si>
  <si>
    <t>Реконструкция участка существующей водопроводной сети из стальных труб диаметром 90мм с 90%-м износом на полиэтиленовые трубы диаметром 110мм, протяженностью 1100 м, в с.Новая Деревня Кочубеевского района по ул.Ленина от № 131 до № 37, с целью снижения уровня износа</t>
  </si>
  <si>
    <t>Реконструкция участка существующей водопроводной сети из стальных труб диаметром 76мм с 90%-м износом на полиэтиленовые трубы диаметром 90мм, протяженностью 750 м, в с.Новая Деревня Кочубеевского района по ул.Садовая от № 47 до № 85, с целью снижения уровня износа</t>
  </si>
  <si>
    <t>Коммунаровский сельсовет</t>
  </si>
  <si>
    <t>07 630 404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</si>
  <si>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200 м, в п.Коммунар Красногвардейского района по ул.Пушкина от ул.Терешковой до пер.Новый,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</si>
  <si>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300 м, в п.Коммунар Красногвардейского района по ул.Рабочая от № 1 до № 11, с целью снижения уровня износа</t>
  </si>
  <si>
    <t>Реконструкция участка существующего водовода из асбестоцементных труб диаметром 300мм с 90 %-м износом на полиэтиленовые трубы диаметром 315мм, протяженностью 5000 м, в п.Коммунар Красногвардейского района от насосной станции до напорно-регулирующих резервуаров, с целью снижения уровня износа</t>
  </si>
  <si>
    <t>Реконструкция участка существующей водопроводной сети из асбестоцементных труб диаметром 150мм с 90%-м износом на полиэтиленовые трубы диаметром 160мм, протяженностью 500 м, в п.Коммунар Красногвардейского района по ул.Советская от № 1 до № 27, с целью снижения уровня износа</t>
  </si>
  <si>
    <t>Реконструкция участка существующей водопроводной сети из стальных труб диаметром 100мм с 90%-м износом на полиэтиленовые трубы диаметром 110мм, протяженностью 1000 м, в с.Красногвардейское Красногвардейского района по ул.Зеленая от ул.Комсомольская до ул.Партизанская, с целью снижения уровня износа</t>
  </si>
  <si>
    <t>Реконструкция участка существующей водопроводной сети из стальных труб диаметром 100мм с 90%-м износом на полиэтиленовые трубы диаметром 110мм, протяженностью 300 м, в с.Красногвардейское Красногвардейского района по ул.Красноармейская от ул.Почтовая до ул.Энгельса, с целью снижения уровня износа</t>
  </si>
  <si>
    <t>Реконструкция участка существующей водопроводной сети из стальных труб диаметром 100мм с 90 %-м износом на полиэтиленовые трубы диаметром 110мм, протяженностью 550 м, в с.Красногвардейское Красногвардейского района по ул.Калинина от № 24 до № 84, с целью снижения уровня износа</t>
  </si>
  <si>
    <t>Реконструкция участка существующей водопроводной сети из стальных труб диаметром 100мм с 90%-м износом на полиэтиленовые трубы диаметром 110мм, протяженностью 500 м, в с.Красногвардейское Красногвардейского района по ул.Фрунзе от ул.Энгельса до ул.Ярмарочная, с целью снижения уровня износа</t>
  </si>
  <si>
    <t>Реконструкция участка существующей водопроводной сети из стальных труб диаметром 100мм с 90%-м износом на полиэтиленовые трубы диаметром 110мм, протяженностью 500 м, в с.Красногвардейское Красногвардейского района по ул.Октябрьская от № 2 до № 54,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</si>
  <si>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600 м, в с.Красногвардейское Красногвардейского района по ул.Пионерская от ул.Ярмарочная до ул.Октябрьская, с целью снижения уровня износа</t>
  </si>
  <si>
    <t>Реконструкция участка существующей водопроводной сети из стальных труб диаметром 100мм с 90%-м износом на полиэтиленовые трубы диаметром 110мм, протяженностью 900 м, в с.Красногвардейское Красногвардейского района по ул.Кирова от № 86 до ул.Красная, с целью снижения уровня износа</t>
  </si>
  <si>
    <t>Реконструкция участка существующей водопроводной сети из стальных труб диаметром 100мм с 90%-м износом на полиэтиленовые трубы диаметром 110мм, протяженностью 200 м, в с.Красногвардейское Красногвардейского района по ул.40 лет Победы от 2а до ул.Заводская № 4, с целью снижения уровня износа</t>
  </si>
  <si>
    <t>Реконструкция участка существующей водопроводной сети из стальных труб диаметром 100мм с 90 %-м износом на полиэтиленовые трубы диаметром 110мм, протяженностью 800 м, в с.Красногвардейское Красногвардейского района по ул.Ярмарочная от ул.Почтовая до ул.Олега Кошевого,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</si>
  <si>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200 м, в с.Красногвардейское Красногвардейского района по пер.Южный от № 9а до ул.Молодежной, с целью снижения уровня износа</t>
  </si>
  <si>
    <t>Реконструкция участка существующей водопроводной сети из чугунных труб диаметром 100мм с 90 %-м износом на полиэтиленовые трубы диаметром 110мм, протяженностью 650 м, в с.Красногвардейское Красногвардейского района по ул.Пушкина от № 1 до ул.Приветная, с целью снижения уровня износа</t>
  </si>
  <si>
    <t>Реконструкция участка существующей водопроводной сети из чугунных труб диаметром 100мм с 90 %-м износом на полиэтиленовые трубы диаметром 110мм, протяженностью 300 м, в с.Красногвардейское Красногвардейского района по ул.Строительная от № 1 до № 16, с целью снижения уровня износа</t>
  </si>
  <si>
    <t>Реконструкция участка существующего водовода № 15 из асбестоцементных труб диаметром 300мм с 90%-м износом на полиэтиленовые трубы диаметром 315мм, протяженностью 3000 м, в с.Красногвардейское Красногвардейского района от насосной станции до поста ГИБДД на трассе Ростов-Ставрополь, с целью снижения уровня износа</t>
  </si>
  <si>
    <t>Реконструкция участка существующего водовода № 14 из асбестоцементных труб диаметром 300мм с 90%-м износом на полиэтиленовые трубы диаметром 315мм, протяженностью 2400 м, в с.Красногвардейское Красногвардейского района от насосной станции до напорно-регулирующих резервуаров, с целью снижения уровня износа</t>
  </si>
  <si>
    <t>село Ладовская Балка</t>
  </si>
  <si>
    <t>07 630 410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</si>
  <si>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400 м, в с.Ладовская Балка Красногвардейского района по ул.Молодежной от № 26 до ул.Школьной,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</si>
  <si>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700 м, в с.Ладовская Балка Красногвардейского района по ул.Ленина от ул.Школьной до ул.Советской,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</si>
  <si>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500 м, в с.Ладовская Балка Красногвардейского района по пер.Школьной от № 17 до ул.Школьной,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</si>
  <si>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650 м, в с.Ладовская Балка Красногвардейского района по пер.Верхний от № 2 до ул.Школьной, с целью снижения уровня износа</t>
  </si>
  <si>
    <t>Реконструкция участка существующей водопроводной сети из асбестоцементных труб диаметром 100мм с 90 %-м износом на полиэтиленовые трубы диаметром 110мм, протяженностью 850 м, в с.Ладовская Балка Красногвардейского района по ул.Урицкого от № 1 до № 32,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</si>
  <si>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500 м, в с.Ладовская Балка Красногвардейского района по ул.Мира от № 1 до № 41, с целью снижения уровня износа</t>
  </si>
  <si>
    <t>Медвеженский сельсовет</t>
  </si>
  <si>
    <t>07 630 413</t>
  </si>
  <si>
    <t>Реконструкция участка существующей водопроводной сети из стальных труб диаметром 100мм с 90%-м износом на полиэтиленовые трубы диаметром 110мм, протяженностью 350 м, в п.Медвеженский Красногвардейского района по ул.Западной от № 60 по ул.Красногвардейской до ул.Октябрьской,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</si>
  <si>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300 м, в п.Медвеженский Красногвардейского района по пер.Садовый от ул.Красногвардейской до ул.Строительная,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</si>
  <si>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250 м, в п.Медвеженский Красногвардейского района по ул.Строительная от пер.Садовый до ул.Пролетарская,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</si>
  <si>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1500 м, в п.Озерки Красногвардейского района по ул.Веселая от № 26 до водовода № 11 и по ул.Веселая от № 1 до № 52, с целью снижения уровня износа</t>
  </si>
  <si>
    <t>Реконструкция участка существующей водопроводной сети из стальных труб диаметром 100мм со 100 %-м износом на полиэтиленовые трубы диаметром 110мм, протяженностью 2000 м, в п.Зерновой Красногвардейского района по ул. Западная, Мира, пер.Веселый до водовода № 11,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</si>
  <si>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1500 м, в п.Новомирненский Красногвардейского района от водовода № 11 до № 7 по ул.Центральная, с целью снижения уровня износа</t>
  </si>
  <si>
    <t>село Новомихайловское</t>
  </si>
  <si>
    <t>07 630 416</t>
  </si>
  <si>
    <t>Реконструкция участка существующей водопроводной сети из асбестоцементных труб диаметром 150мм с 90%-м износом на полиэтиленовые трубы диаметром 160мм, протяженностью 1200 м, в с.Новомихайловском Красногвардейского района по ул.Ленина от № 22 до № 146,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</si>
  <si>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800 м, в с.Новомихайловском Красногвардейского района по ул.Энгельса от № 8 до № 78, с целью снижения уровня износа</t>
  </si>
  <si>
    <t>Реконструкция участка существующей водопроводной сети из асбестоцементных труб диаметром 100мм с 90 %-м износом на полиэтиленовые трубы диаметром 110мм, протяженностью 600 м, в с.Новомихайловском Красногвардейского района по ул.Садовая от № 1 до № 37,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</si>
  <si>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300 м, в с.Новомихайловском Красногвардейского района по пер.Некрасова от № 6 до ул.Лермонтова, с целью снижения уровня износа</t>
  </si>
  <si>
    <t>Реконструкция участка существующей водопроводной сети из асбестоцементных труб диаметром 200мм с 90%-м износом на полиэтиленовые трубы диаметром 225мм, протяженностью 2500 м, в с.Новомихайловском Красногвардейского района от НРР до № 37 по ул.Садовая, с целью снижения уровня износа</t>
  </si>
  <si>
    <t>село Покровское</t>
  </si>
  <si>
    <t>07 630 419</t>
  </si>
  <si>
    <t>Реконструкция участка существующей водопроводной сети из асбестоцементных труб диаметром 150мм с 90%-м износом на полиэтиленовые трубы диаметром 160мм, протяженностью 3000 м, в с.Покровское Красногвардейского района по ул.Шоссейная от № 1 до ул.Восточная,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</si>
  <si>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500 м, в с.Покровское Красногвардейского района по ул.Первомайская от № 10 до подающего водовода по ул.Подгоная,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</si>
  <si>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700 м, в с.Покровское Красногвардейского района по ул.Мира от № 56 до ул.Подгорная 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</si>
  <si>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600 м, в с.Покровское Красногвардейского района по ул.Заречная от № 35 до ул.Подгорная , с целью снижения уровня износа</t>
  </si>
  <si>
    <t>Реконструкция участка существующей водопроводной сети из асбестоцементных труб диаметром 150мм с 90%-м износом на полиэтиленовые трубы диаметром 160мм, протяженностью 560 м, в с.Покровское Красногвардейского района по ул.Подгорная от № 34 до ул.Шоссейная , с целью снижения уровня износа</t>
  </si>
  <si>
    <t>село Преградное</t>
  </si>
  <si>
    <t>07 630 422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</si>
  <si>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1500 м, в с.Преградное Красногвардейского района по ул.Егорлыкская от № 36 до № 118,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</si>
  <si>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1500 м, в с.Преградное Красногвардейского района по ул.Партизанская от № 10 до № 59,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</si>
  <si>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1200 м, в с.Преградное Красногвардейского района по ул.Октябрьская от № 45 до № 109,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</si>
  <si>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500 м, в с.Преградное Красногвардейского района по ул.Красная от № 129 до № 173,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</si>
  <si>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350 м, в с.Преградное Красногвардейского района по ул.Гагарина от № 16 до № 40,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</si>
  <si>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500 м, в с.Преградное Красногвардейского района по пер.Приветный от № 2 до № 36,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</si>
  <si>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700 м, в с.Преградное Красногвардейского района по пер.Веселый от ул.Партизанская до ул.Егорлыкская,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</si>
  <si>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500 м, в с.Преградное Красногвардейского района по ул.Победы от № 64 до № 92,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</si>
  <si>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300 м, в с.Преградное Красногвардейского района по ул.Театральная от № 8 до № 52, с целью снижения уровня износа</t>
  </si>
  <si>
    <t>Реконструкция участка существующего напорного водовода из асбестоцементных труб диаметром 300мм с 90%-м износом на полиэтиленовые трубы диаметром 315мм, протяженностью 3000 м, в с.Преградное Красногвардейского района от водоемов-отстойников до канала ЕОС-11, с целью снижения уровня износа</t>
  </si>
  <si>
    <t>Привольненский сельсовет</t>
  </si>
  <si>
    <t>07 630 425</t>
  </si>
  <si>
    <t>Реконструкция участка существующей водопроводной сети из стальных труб диаметром 100мм с 90%-м износом на полиэтиленовые трубы диаметром 110мм, протяженностью 1200 м, в с.Привольное Красногвардейского района по ул.Кубанская от № 7 до № 42, с целью снижения уровня износа</t>
  </si>
  <si>
    <t>Реконструкция участка существующей водопроводной сети из стальных труб диаметром 100мм с 90%-м износом на полиэтиленовые трубы диаметром 110мм, протяженностью 600 м, в с.Привольное Красногвардейского района по ул.Широкая от № 2 до № 14,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</si>
  <si>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600 м, в с.Привольное Красногвардейского района по ул.Первомайская от № 26 до № 62, с целью снижения уровня износа</t>
  </si>
  <si>
    <t>Реконструкция участка существующей водопроводной сети из стальных труб диаметром 100мм с 90%-м износом на полиэтиленовые трубы диаметром 110мм, протяженностью 450 м, в с.Привольное Красногвардейского района по пер.Шоссейный от ул.Шоссейная до ул.Школьная, с целью снижения уровня износа</t>
  </si>
  <si>
    <t>Реконструкция участка существующей водопроводной сети из стальных труб диаметром 300мм со 100%-м износом на полиэтиленовые трубы диаметром 315мм, протяженностью 250 м, в с.Привольное Красногвардейского района от ул.Набережной № 47 до ул.Кубанская № 6 через переход реки Егорлык, с целью снижения уровня износа</t>
  </si>
  <si>
    <t>Реконструкция участка существующей водопроводной сети из асбестоцементных труб диаметром 150мм с 90%-м износом на полиэтиленовые трубы диаметром 110мм, протяженностью 1500 м, в с.Привольное Красногвардейского района по ул.Пролетарская от ул.Мостовая до пер.Вольный с одной стороны и от ул.Мостовая до ул.Егорлыкская с другой стороны,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</si>
  <si>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1000 м, в с.Привольное Красногвардейского района по ул.Полтавская от ул.Егорлыкская до пер.Приветный, с целью снижения уровня износа</t>
  </si>
  <si>
    <t>Реконструкция участка существующей водопроводной сети из стальных труб диаметром 100мм с 90%-м износом на полиэтиленовые трубы диаметром 110мм, протяженностью 1000 м, в с.Привольное Красногвардейского района по пер.Средний от № 2 до № 37, с целью снижения уровня износа</t>
  </si>
  <si>
    <t>Реконструкция участка существующей водопроводной сети из стальных труб диаметром 100мм с 90%-м износом на полиэтиленовые трубы диаметром 110мм, протяженностью 650 м, в с.Привольное Красногвардейского района по ул.Мостовая от ул.Садовая до элеватора, с целью снижения уровня износа</t>
  </si>
  <si>
    <t>Родыковский сельсовет</t>
  </si>
  <si>
    <t>07 630 428</t>
  </si>
  <si>
    <t>Реконструкция участка существующей водопроводной сети из асбестоцементных труб диаметром 200мм со 100%-м износом на полиэтиленовые трубы диаметром 225мм, протяженностью 2000 м, в с.Родыки Красногвардейского района по ул.Пролетарская от № 1 до № 105,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</si>
  <si>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500 м, в с.Родыки Красногвардейского района по ул.Памяти 11 от № 7 до № 31,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</si>
  <si>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700 м, в с.Родыки Красногвардейского района по ул.Новая от пер.Зигуненко до ул.Заречная, с целью снижения уровня износа</t>
  </si>
  <si>
    <t>Реконструкция участка существующей водопроводной сети из асбестоцементных труб диаметром 100мм со 100 %-м износом на полиэтиленовые трубы диаметром 110мм, протяженностью 1550 м, в с.Родыки Красногвардейского района по ул.Комарова от № 1 до № 91, с целью снижения уровня износа</t>
  </si>
  <si>
    <t>Штурмовский сельсовет</t>
  </si>
  <si>
    <t>07 630 443</t>
  </si>
  <si>
    <t>Реконструкция участка существующей водопроводной сети из стальных труб диаметром 100мм с 90%-м износом на полиэтиленовые трубы диаметром 110мм, протяженностью 300 м, в п.Штурм Красногвардейского района по ул.Строительная от № 2 до № 18,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</si>
  <si>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300 м, в п.Штурм Красногвардейского района по ул.Партизанская от ул.Октябрьская до ул.Административная, с целью снижения уровня износа</t>
  </si>
  <si>
    <t>Реконструкция участка существующей водопроводной сети из асбестоцементных труб диаметром 150мм с 90%-м износом на полиэтиленовые трубы диаметром 160мм, протяженностью 800 м, в п.Штурм Красногвардейского района по ул.Комсомольская от ул.Новая до ул.Красная, с целью снижения уровня износа</t>
  </si>
  <si>
    <t>Реконструкция участка существующей водопроводной сети из асбестоцементных труб диаметром 200мм с 90%-м износом на полиэтиленовые трубы диаметром 225мм, протяженностью 3000 м, в п.Штурм Красногвардейского района от ул.Комсомольская до напорно-регулирующих резервуаров п.Штурм, с целью снижения уровня износа</t>
  </si>
  <si>
    <t>Курский муниципальный район</t>
  </si>
  <si>
    <t>Ростовановский сельсовет</t>
  </si>
  <si>
    <t>07 633 416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</si>
  <si>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1200 м, в с.Ростовановское Курского района по ул.Октябрьская от № 2 до № 82,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</si>
  <si>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1500 м, в х.Веденяпин Курского района по ул.Урожайная от № 1 до № 63,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</si>
  <si>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600 м, в х.Пролетарский Курского района по ул.Интернациональная от № 2 до № 26,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</si>
  <si>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600 м, в х.Пролетарский Курского района по ул.Кисловодская от № 1 до № 21, с целью снижения уровня износа</t>
  </si>
  <si>
    <t>Русский  сельсовет</t>
  </si>
  <si>
    <t>07 633 422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</si>
  <si>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700 м, в с.Русское Курского района по ул.Кооперативная от № 2 до № 54,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</si>
  <si>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300 м, в с.Русское Курского района по ул.Парковая от № 1 до № 19,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</si>
  <si>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500 м, в с.Русское Курского района по ул.Молодежная от № 2 до № 24, с целью снижения уровня износа</t>
  </si>
  <si>
    <t>Реконструкция участка существующей водопроводной сети из стальных труб диаметром 102мм со 100%-м износом на полиэтиленовые трубы диаметром 110мм, протяженностью 500 м, в с.Величаевское Левокумского района по ул.Дзержинского от № 8 до № 42, с целью снижения уровня износа</t>
  </si>
  <si>
    <t>Реконструкция участка существующей водопроводной сети из стальных труб диаметром 57мм со 100%-м износом на полиэтиленовые трубы диаметром 63мм, протяженностью 350 м, в с.Величаевское Левокумского района по ул.Лермонтова от № 11 до № 21, с целью снижения уровня износа</t>
  </si>
  <si>
    <t>Реконструкция участка существующей водопроводной сети из стальных труб диаметром 102мм со 100%-м износом на полиэтиленовые трубы диаметром 110мм, протяженностью 620 м, в с.Величаевское Левокумского района по ул.Заречная от № 2 до № 108, с целью снижения уровня износа</t>
  </si>
  <si>
    <t>Реконструкция участка существующей водопроводной сети из стальных труб диаметром 102мм со 100%-м износом на полиэтиленовые трубы диаметром 110мм, протяженностью 500 м, в с.Владимировка Левокумского района по ул.Лесная от № 1 до № 49, с целью снижения уровня износа</t>
  </si>
  <si>
    <t>Реконструкция участка существующей водопроводной сети из стальных труб диаметром 102мм со 100%-м износом на полиэтиленовые трубы диаметром 110мм, протяженностью 500 м, в с.Владимировка Левокумского района по ул.Садовой от № 12 до № 124, с целью снижения уровня износа</t>
  </si>
  <si>
    <t>Реконструкция участка существующей водопроводной сети из стальных труб диаметром 80мм со 100%-м износом на полиэтиленовые трубы диаметром 90мм, протяженностью 800 м, в пос.Заря Левокумского района по ул.Степная от № 1 до № 38, с целью снижения уровня износа</t>
  </si>
  <si>
    <t>Реконструкция участка существующей водопроводной сети из стальных труб диаметром 102мм со 100%-м износом на полиэтиленовые трубы диаметром 110мм, протяженностью 800 м, в с.Левокумское Левокумского района по ул.Скокова от № 1 до № 21, с целью снижения уровня износа</t>
  </si>
  <si>
    <t>Реконструкция участка существующей водопроводной сети из чугунных труб диаметром 100мм со 100%-м износом на полиэтиленовые трубы диаметром 110мм, протяженностью 3000 м, в пос.Новокумский Левокумского района от арт.скважины № 2195 (лагерь "Маяк", 3 км на восток от поселка), до насосной станции по ул.Крайней 4а, с целью снижения уровня износа</t>
  </si>
  <si>
    <t>Реконструкция участка существующей водопроводной сети из стальных труб диаметром 102мм со 100%-м износом на полиэтиленовые трубы диаметром 110мм, протяженностью 800 м, в с.Правокумское Левокумского района по ул.Строительная от № 2 до № 36, с целью снижения уровня износа</t>
  </si>
  <si>
    <t>Реконструкция участка существующей водопроводной сети из стальных труб диаметром 102мм со 100%-м износом на полиэтиленовые трубы диаметром 110мм, протяженностью 500 м, в с.Правокумское Левокумского района по ул.Мичурина от № 58 до № 186, с целью снижения уровня износа</t>
  </si>
  <si>
    <t>Реконструкция участка существующей водопроводной сети из стальных труб диаметром 102мм со 100%-м износом на полиэтиленовые трубы диаметром 110мм, протяженностью 600 м, в с.Правокумское Левокумского района по ул.Чкалова от № 1 до № 53, с целью снижения уровня износа</t>
  </si>
  <si>
    <t>Реконструкция участка существующей водопроводной сети из стальных труб диаметром 102мм со 100%-м износом на полиэтиленовые трубы диаметром 110мм, протяженностью 900 м, в с.Приозерное Левокумского района по ул.Гагарина от № 2 до № 72, с целью снижения уровня износа</t>
  </si>
  <si>
    <t>Реконструкция участка существующей водопроводной сети из чугунных труб диаметром 100мм со 100%-м износом на полиэтиленовые трубы диаметром 110мм, протяженностью 850 м, в с.Приозерное Левокумского района по ул.Калашникова от № 1 до № 87, с целью снижения уровня износа</t>
  </si>
  <si>
    <t>Реконструкция участка существующей водопроводной сети из стальных труб диаметром 50мм со 100%-м износом на полиэтиленовые трубы диаметром 63мм, протяженностью 500 м, в с.Турксад Левокумского района по пер.Интернациональный от № 2 до № 32, с целью снижения уровня износа</t>
  </si>
  <si>
    <t>Реконструкция участка существующей водопроводной сети из стальных труб диаметром 80мм со 100%-м износом на полиэтиленовые трубы диаметром 90мм, протяженностью 500 м, в с.Урожайное Левокумского района по ул.Советская от № 12 до № 59, с целью снижения уровня износа</t>
  </si>
  <si>
    <t>Реконструкция участка существующей водопроводной сети из стальных труб диаметром 80мм со 100%-м износом на полиэтиленовые трубы диаметром 90мм, протяженностью 500 м, в с.Урожайное Левокумского района по ул.Бульварная от № 15 до № 55, с целью снижения уровня износа</t>
  </si>
  <si>
    <t>Реконструкция участка существующего водовода из стальных труб диаметром 426мм со 100%-м износом на стальные трубы диаметром 426мм, протяженностью 650 м, с глубиной заложения 2м,  в Минераловодском городском округе от ПК 31+50 до ПК 38+00 Северного группового водовода, с целью снижения уровня износа</t>
  </si>
  <si>
    <t>Реконструкция участка существующей водопроводной сети из стальных труб диаметром 59мм со 100%-м износом на полиэтиленовые трубы диаметром 63мм, протяженностью 240 м, в г.Новоалександровске Новоалександровского района по ул.Лермонтова от № 2 до № 24а, с целью снижения уровня износа</t>
  </si>
  <si>
    <t>Реконструкция участка существующей водопроводной сети из стальных труб диаметром 76мм со 100%-м износом на полиэтиленовые трубы диаметром 75мм, протяженностью 235 м, в г.Новоалександровске Новоалександровского района по ул.Комсомольская от № 9 до № 21,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</si>
  <si>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165 м, в г.Новоалександровске Новоалександровского района по ул.Жукова до № 111 по ул.Чапаева,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</si>
  <si>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480 м, в г.Новоалександровске Новоалександровского района по ул.Урицкого от № 1 до № 54,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</si>
  <si>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90мм, протяженностью 400 м, в г.Новоалександровске Новоалександровского района по ул.Конституции от № 8 до ул.Мичурина № 17,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</si>
  <si>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175 м, в г.Новоалександровске Новоалександровского района по ул.Набережная от № 2 до № 3, с целью снижения уровня износа</t>
  </si>
  <si>
    <t>Реконструкция участка существующей водопроводной сети из стальных труб диаметром 59мм со 100%-м износом на полиэтиленовые трубы диаметром 63мм, протяженностью 350 м, в г.Новоалександровске Новоалександровского района по ул.Гоголя от № 2 до ул.Пролетарская № 93, с целью снижения уровня износа</t>
  </si>
  <si>
    <t>Реконструкция участка существующей водопроводной сети из стальных труб диаметром 59мм со 100%-м износом на полиэтиленовые трубы диаметром 63мм, протяженностью 180 м, в г.Новоалександровске Новоалександровского района по пер.Братский от № 2а до ул.Советской № 66,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</si>
  <si>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90 м, в г.Новоалександровске Новоалександровского района по ул.Железнодорожная от № 245 до № 257,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</si>
  <si>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300 м, в г.Новоалександровске Новоалександровского района по ул.Железнодорожная от № 120 до № 150,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</si>
  <si>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320 м, в г.Новоалександровске Новоалександровского района по ул.Железнодорожная от № 152 до № 178, с целью снижения уровня износа</t>
  </si>
  <si>
    <t>Реконструкция участка существующей водопроводной сети из стальных труб диаметром 59мм со 100%-м износом на полиэтиленовые трубы диаметром 63мм, протяженностью 290 м, в г.Новоалександровске Новоалександровского района по пер.Энгельса от № 10 до № 12, с целью снижения уровня износа</t>
  </si>
  <si>
    <t>Реконструкция участка существующего самотечного водовода из стальных труб диаметром 400мм со 100%-м износом на полиэтиленовые трубы диаметром 400мм, протяженностью 200 м, в г.Новоалександровске Новоалександровского района от водоема-отстойника до насосной станции 1-го подъема, с целью снижения уровня износа</t>
  </si>
  <si>
    <t>Реконструкция участка существующего самотечного водовода из стальных труб диаметром 400мм со 100%-м износом на полиэтиленовые трубы диаметром 400мм, протяженностью 300 м, в г.Новоалександровске Новоалександровского района от напорно-регулирующих резервуаров 2*6000м3 до узла учета в 3-х км южнее Новоалександровского элеватора,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</si>
  <si>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650 м, в ст.Григорополисская Новоалександровского района по ул.Нагорная от № 29 до № 59,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</si>
  <si>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900 м, в ст.Григорополисская Новоалександровского района по ул.Желябова от перекрестка с ул.Шмидта  до перекрестка с ул.Красная и от перекрестка с ул.Кубанская до № 15 по ул.Желябова,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</si>
  <si>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1300 м, в ст.Григорополисская Новоалександровского района по ул.8 Марта от перекрестка с ул.Темижбекская до перекрестка с ул.Н.Родниковская,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</si>
  <si>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750 м, в ст.Григорополисская Новоалександровского района по ул.Герцена от № 3 до № 43,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</si>
  <si>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700 м, в ст.Григорополисская Новоалександровского района по ул.Богатырева от № 36 до перекрестка с ул.Кубанская,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</si>
  <si>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500 м, в ст.Григорополисская Новоалександровского района по ул. Розы Люксембург от № 18 до перекрестка с ул.Шмидта, с целью снижения уровня износа</t>
  </si>
  <si>
    <t>Реконструкция участка существующей водопроводной сети из стальных труб диаметром 57мм с 50%-м износом на полиэтиленовые трубы диаметром 50мм, протяженностью 50 м, в ст.Григорополисская Новоалександровского района по ул. Богатырева от № 38 до перекрестка с ул.Шмидта, с целью снижения уровня износа</t>
  </si>
  <si>
    <t>Реконструкция участка существующей водопроводной сети из стальных труб диаметром 57мм с 50%-м износом на полиэтиленовые трубы диаметром 50мм, протяженностью 200 м, в ст.Григорополисская Новоалександровского района по ул.Островского от № 33 до перекрестка с ул.Водопадной,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</si>
  <si>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350 м, в ст.Григорополисская Новоалександровского района по ул.Короткая от № 1 до перекрестка с ул.Кубанская, с целью снижения уровня износа</t>
  </si>
  <si>
    <t>Реконструкция участка существующей водопроводной сети из асбестоцементных труб диаметром 300мм с 90%-м износом на полиэтиленовые трубы диаметром 110мм, протяженностью 350 м, в ст.Григорополисская Новоалександровского района по ул.Темижбекская от № 1 до перекрестка с ул.Красная,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</si>
  <si>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300 м, в ст.Григорополисская Новоалександровского района по ул.Школьная от № 30/2 до перекрестка с ул.Ленина, с целью снижения уровня износа</t>
  </si>
  <si>
    <t>Реконструкция участка существующей водопроводной сети из стальных труб диаметром 57мм с 50%-м износом на полиэтиленовые трубы диаметром 63мм, протяженностью 400 м, в ст.Григорополисская Новоалександровского района по ул.Казачья от № 18 до № 44, с целью снижения уровня износа</t>
  </si>
  <si>
    <t>Реконструкция участка существующей водопроводной сети из стальных труб диаметром 57мм с 50%-м износом на полиэтиленовые трубы диаметром 50мм, протяженностью 100 м, в ст.Григорополисская Новоалександровского района по ул.Кропоткина от перекрестка с ул.Чичерина до перекрестка с ул.Казачья,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</si>
  <si>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300 м, в ст.Григорополисская Новоалександровского района по пер.Пионерский от № 1 до № 9,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</si>
  <si>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200 м, в ст.Григорополисская Новоалександровского района по ул.Тимирязева от перекрестка с пер.Школьный и 200 м в сторону поля,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</si>
  <si>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850 м, в ст.Григорополисская Новоалександровского района по ул.Широкая от № 9 до перекрестка с ул.Тимирязева,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</si>
  <si>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550 м, в ст.Григорополисская Новоалександровского района по ул.Краснодарская от № 30 до перекрестка с ул.Первомайская, с целью снижения уровня износа</t>
  </si>
  <si>
    <t>Реконструкция участка существующей водопроводной сети из стальных труб диаметром 57мм с 50%-м износом на полиэтиленовые трубы диаметром 63мм, протяженностью 600 м, в ст.Григорополисская Новоалександровского района по ул.Лесная от № 7 до № 21, с целью снижения уровня износа</t>
  </si>
  <si>
    <t>Реконструкция участка существующей водопроводной сети из стальных труб диаметром 57мм с 50%-м износом на полиэтиленовые трубы диаметром 110мм, протяженностью 250 м, в ст.Григорополисская Новоалександровского района по ул.Титова от № 23 до перекрестка с ул.Крайняя,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</si>
  <si>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750 м, в ст.Григорополисская Новоалександровского района по ул.Крайняя от № 1 до перекрестка с ул.Чичерина,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</si>
  <si>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1800 м, в ст.Григорополисская Новоалександровского района по ул.Максима Горького от № 16 до перекрестка с ул.Базарная,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</si>
  <si>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700 м, в ст.Григорополисская Новоалександровского района по ул.Красная от № 1 до перекрестка с ул.Гагарина, с целью снижения уровня износа</t>
  </si>
  <si>
    <t>Реконструкция участка существующей водопроводной сети из стальных труб диаметром 57мм с 50%-м износом на полиэтиленовые трубы диаметром 50мм, протяженностью 1000 м, в х.Первомайский Новоалександровского района от № 1 до № 59 по единственной улице, с целью снижения уровня износа</t>
  </si>
  <si>
    <t>станица Кармалиновская</t>
  </si>
  <si>
    <t>07 643 406</t>
  </si>
  <si>
    <t>Реконструкция участка существующего подающего водовода из асбестоцементных труб диаметром 200мм со  100%-м износом на полиэтиленовые трубы диаметром 225мм, протяженностью 500 м, в ст.Кармалиновская Новоалександровского района со стороны пос.Краснозоринский до № 2 по ул.Ленина, с целью снижения уровня износа</t>
  </si>
  <si>
    <t>Реконструкция участка существующей водопроводной сети из асбестоцементных труб диаметром 100мм со  100%-м износом на полиэтиленовые трубы диаметром 110мм, протяженностью 300 м, в ст.Кармалиновская Новоалександровского района  по пер.Садовый от № 1 до № 3, с целью снижения уровня износа</t>
  </si>
  <si>
    <t>Реконструкция участка существующей водопроводной сети из асбестоцементных труб диаметром 100мм со  100%-м износом на полиэтиленовые трубы диаметром 110мм, протяженностью 600 м, в ст.Кармалиновская Новоалександровского района  по пер.Южный от № 1 до № 3, с целью снижения уровня износа</t>
  </si>
  <si>
    <t>Реконструкция участка существующей водопроводной сети из асбестоцементных труб диаметром 100мм со  100%-м износом на полиэтиленовые трубы диаметром 110мм, протяженностью 350 м, в ст.Кармалиновская Новоалександровского района  по ул.Гагарина от № 1 до № 24, с целью снижения уровня износа</t>
  </si>
  <si>
    <t>Реконструкция участка существующей водопроводной сети из асбестоцементных труб диаметром 100мм со  100%-м износом на полиэтиленовые трубы диаметром 110мм, протяженностью 350 м, в ст.Кармалиновская Новоалександровского района  по пер.Приозерный от № 1 до № 19, с целью снижения уровня износа</t>
  </si>
  <si>
    <t>Краснозоринский сельсовет</t>
  </si>
  <si>
    <t>07 643 407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</si>
  <si>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90мм, протяженностью 800 м, в х.Родионов Новоалександровского района  по ул.Гаркуши от № 2 до № 54, с целью снижения уровня износа</t>
  </si>
  <si>
    <t>Реконструкция участка существующей водопроводной сети из стальных труб диаметром 57мм с 90%-м износом на полиэтиленовые трубы диаметром 50мм, протяженностью 400 м, в х.Родионов Новоалександровского района  по ул.Гаркуши от № 1 до № 37 по ул.Новая,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</si>
  <si>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110мм, протяженностью 1000 м, в пос.Равнинный Новоалександровского района  по ул.Южная от № 2 до № 56, с целью снижения уровня износа</t>
  </si>
  <si>
    <t>Реконструкция участка существующей водопроводной сети из стальных труб диаметром 76мм с 90%-м износом на полиэтиленовые трубы диаметром 75мм, протяженностью 375 м, в пос.Равнинный Новоалександровского района  по ул. 40 лет Победы от № 1 до № 22, с целью снижения уровня износа</t>
  </si>
  <si>
    <t>Реконструкция участка существующей водопроводной сети из стальных труб диаметром 76мм с 90%-м износом на полиэтиленовые трубы диаметром 75мм, протяженностью 370 м, в пос.Краснозоринский Новоалександровского района  по ул. 60 лет СССР от № 48 до № 1 по ул.Советская, с целью снижения уровня износа</t>
  </si>
  <si>
    <t>Реконструкция участка существующей водопроводной сети из стальных труб диаметром 57мм с 90%-м износом на полиэтиленовые трубы диаметром 63мм, протяженностью 150 м, в пос.Краснозоринский Новоалександровского района  по пер.Комсомольский от № 1 до № 6, с целью снижения уровня износа</t>
  </si>
  <si>
    <t>Присадовый сельсовет</t>
  </si>
  <si>
    <t>07 643 410</t>
  </si>
  <si>
    <t>Реконструкция участка существующей водопроводной сети из стальных труб диаметром 57мм с 91%-м износом на полиэтиленовые трубы диаметром 63мм, протяженностью 550 м, в пос.Присадовый Новоалександровского района по ул.Полевая от № 1 до № 31, с целью снижения уровня износа</t>
  </si>
  <si>
    <t>Раздольненский сельсовет</t>
  </si>
  <si>
    <t>07 643 413</t>
  </si>
  <si>
    <t>Реконструкция участка существующей водопроводной сети из стальных труб диаметром 100мм с 90%-м износом на полиэтиленовые трубы диаметром 90мм, протяженностью 350 м, в с.Раздольное Новоалександровского района  по ул.Жукова от № 48 до № 62, с целью снижения уровня износа</t>
  </si>
  <si>
    <t>Реконструкция участка существующей водопроводной сети из стальных труб диаметром 100мм с 90%-м износом на полиэтиленовые трубы диаметром 90мм, протяженностью 350 м, в с.Раздольное Новоалександровского района  по ул.Пушкина от № 23 до № 62,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</si>
  <si>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90мм, протяженностью 300 м, в ст.Воскресенской Новоалександровского района  по ул.Гагарина от № 1 до № 25, с целью снижения уровня износа</t>
  </si>
  <si>
    <t>Реконструкция участка существующей водопроводной сети из асбестоцементных труб диаметром 100мм с 90%-м износом на полиэтиленовые трубы диаметром 90мм, протяженностью 320 м, в ст.Воскресенской Новоалександровского района  по ул.Школьная от № 29 до № 47, с целью снижения уровня износа</t>
  </si>
  <si>
    <t>Реконструкция участка существующей водопроводной сети из асбестоцементных труб диаметром 150мм с 90%-м износом на полиэтиленовые трубы диаметром 150мм, протяженностью 280 м, в ст.Воскресенской Новоалександровского района  по ул.Ленина от № 2 до № 32, с целью снижения уровня износа</t>
  </si>
  <si>
    <t>Реконструкция участка существующей водопроводной сети из асбестоцементных труб диаметром 150мм с 90%-м износом на полиэтиленовые трубы диаметром 150мм, протяженностью 200 м, в ст.Воскресенской Новоалександровского района  по ул.Комсомольская от № 6 до № 10, с целью снижения уровня износа</t>
  </si>
  <si>
    <t>Светлинский сельсовет</t>
  </si>
  <si>
    <t>07 643 417</t>
  </si>
  <si>
    <t>Реконструкция участка существующей водопроводной сети из стальных труб диаметром 100мм с 90%-м износом на полиэтиленовые трубы диаметром 100мм, протяженностью 385 м, в пос.Светлый Новоалександровского района по ул.Широкая от № 2 до № 30, с целью снижения уровня износа</t>
  </si>
  <si>
    <t>Реконструкция участка существующей водопроводной сети из стальных труб диаметром 100мм с 90%-м износом на полиэтиленовые трубы диаметром 100мм, протяженностью 640 м, в пос.Светлый Новоалександровского района по ул.Тургенева от № 1 до № 9, с целью снижения уровня износа</t>
  </si>
  <si>
    <t>Реконструкция участка существующей водопроводной сети из стальных труб диаметром 57мм с 90%-м износом на полиэтиленовые трубы диаметром 63мм, протяженностью 336 м, в пос.Светлый Новоалександровского района по ул.Профсоюзная от № 11 до № 25, с целью снижения уровня износа</t>
  </si>
  <si>
    <t>Реконструкция участка существующей водопроводной сети из стальных труб диаметром 57мм с 90%-м износом на полиэтиленовые трубы диаметром 63мм, протяженностью 450 м, в пос.Крутобалковский Новоалександровского района по ул.Восточная от № 2 до № 16, с целью снижения уровня износа</t>
  </si>
  <si>
    <t>Реконструкция участка существующей водопроводной сети из стальных труб диаметром 57мм с 90%-м износом на полиэтиленовые трубы диаметром 63мм, протяженностью 1200 м, в пос.Крутобалковский Новоалександровского района по ул.Заречная от № 1 до № 31, с целью снижения уровня износа</t>
  </si>
  <si>
    <t>Реконструкция участка существующей водопроводной сети из стальных труб диаметром 57мм с 90%-м износом на полиэтиленовые трубы диаметром 63мм, протяженностью 200 м, в пос.Крутобалковский Новоалександровского района по ул.Западная от № 2 до № 14, с целью снижения уровня износа</t>
  </si>
  <si>
    <t>Реконструкция участка существующей водопроводной сети из стальных труб диаметром 57мм с 90%-м износом на полиэтиленовые трубы диаметром 63мм, протяженностью 400 м, в пос.Крутобалковский Новоалександровского района по ул.Мира от № 1 до № 9, с целью снижения уровня износа</t>
  </si>
  <si>
    <t>Реконструкция участка существующей водопроводной сети из стальных труб диаметром 57мм с 90%-м износом на полиэтиленовые трубы диаметром 63мм, протяженностью 300 м, в пос.Крутобалковский Новоалександровского района по ул.Центральная от № 3 до № 13, с целью снижения уровня износа</t>
  </si>
  <si>
    <t>Темижбекский сельсовет</t>
  </si>
  <si>
    <t>07 643 419</t>
  </si>
  <si>
    <t>Реконструкция участка существующей водопроводной сети из стальных труб диаметром 100мм с 80%-м износом на полиэтиленовые трубы диаметром 110мм, протяженностью 2000 м, в пос.Темижбекский Новоалександровского района по ул.Северная от № 1 до № 50, с целью снижения уровня износа</t>
  </si>
  <si>
    <t>Реконструкция участка существующей водопроводной сети из стальных труб диаметром 100мм с 80%-м износом на полиэтиленовые трубы диаметром 90мм, протяженностью 1000 м, в пос.Темижбекский Новоалександровского района по ул.Новая от № 2 до № 52, с целью снижения уровня износа</t>
  </si>
  <si>
    <t>Реконструкция участка существующей водопроводной сети из стальных труб диаметром 57мм с 80%-м износом на полиэтиленовые трубы диаметром 63мм, протяженностью 700 м, в пос.Темижбекский Новоалександровского района по ул.Юбилейная от № 5 до № 23, с целью снижения уровня износа</t>
  </si>
  <si>
    <t>Реконструкция участка существующей водопроводной сети из стальных труб диаметром 100мм с 80%-м износом на полиэтиленовые трубы диаметром 110мм, протяженностью 1500 м, в пос.Озерный Новоалександровского района от артскважины № 2 до № 112 по единственной улице поселка, с целью снижения уровня износа</t>
  </si>
  <si>
    <t>Новоселицкий муниципальный  район</t>
  </si>
  <si>
    <t>Журавский сельсовет</t>
  </si>
  <si>
    <t>07 644 404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</si>
  <si>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1000 м, в с.Журавское Новоселицкого района по ул.Ленинградская от № 2 до № 60, с целью снижения уровня износа</t>
  </si>
  <si>
    <t>село Новоселицкое</t>
  </si>
  <si>
    <t>07 644 410</t>
  </si>
  <si>
    <t>Реконструкция участка существующей разводящей водопроводной сети из асбестоцементных труб диаметром 200мм со 100%-м износом на полиэтиленовые трубы диаметром 225мм, протяженностью 115 м, в с.Новоселицкое Новоселицкого района переход через р.Томузловка до пер.Бугрова от водопроводного колодца № 254 до водопроводного колодца № 147, с целью снижения уровня износа</t>
  </si>
  <si>
    <t>село Чернолесское</t>
  </si>
  <si>
    <t>07 644 413</t>
  </si>
  <si>
    <t>Реконструкция участка существующей разводящей водопроводной сети из асбестоцементных труб диаметром 150мм со 100%-м износом на полиэтиленовые трубы диаметром 160мм, протяженностью 900 м, в с.Чернолесское Новоселицкого района от ул.Октябрьская № 111 (переход через р.Томузловка) до ул.Дзержинского № 22, с целью снижения уровня износа</t>
  </si>
  <si>
    <t>село Благодатное</t>
  </si>
  <si>
    <t>07 646 402</t>
  </si>
  <si>
    <t>Реконструкция участка существующей водопроводной сети из полиэтиленовых труб диаметром 32мм со 100%-м износом на полиэтиленовые трубы диаметром 76мм, протяженностью 500 м, в с.Благодатное Петровского района по ул.Козлова от № 120 до № 150,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</si>
  <si>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1000 м, в с.Благодатное Петровского района по пер.Мельничный от  № 19 до ул.Ленина,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</si>
  <si>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300 м, в с.Благодатное Петровского района по ул.Кирова от № 2 до № 25,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</si>
  <si>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950 м, в п.Пятигорский Предгорного района по ул.Первомайская от № 5 до № 70,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</si>
  <si>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600 м, в п.Пятигорский Предгорного района по ул.Школьная от № 1 до № 50,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</si>
  <si>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2450 м, в п.Пятигорский Предгорного района по ул.Шоссейная от № 1 до № 170, с целью снижения уровня износа</t>
  </si>
  <si>
    <t>Степновский муниципальный район</t>
  </si>
  <si>
    <t>Богдановский сельсовет</t>
  </si>
  <si>
    <t>07 652 402</t>
  </si>
  <si>
    <t>Реконструкция участка существующей водопроводной сети из стальных труб диаметром 40мм со 100%-м износом на полиэтиленовые трубы диаметром 40мм, протяженностью 400 м, в с.Богдановка Степновского района по ул.Садовая от № 1 до № 46,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</si>
  <si>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800 м, в с.Богдановка Степновского района по ул.Молодежная от № 1 до № 84, с целью снижения уровня износа</t>
  </si>
  <si>
    <t>Реконструкция участка существующей водопроводной сети из стальных труб диаметром 90мм со 100%-м износом на полиэтиленовые трубы диаметром 90мм, протяженностью 5000 м, в х.Сунженский Степновского района по ул.Мира от № 1 до № 277, с целью снижения уровня износа</t>
  </si>
  <si>
    <t>Варениковский сельсовет</t>
  </si>
  <si>
    <t>07 652 404</t>
  </si>
  <si>
    <t>Реконструкция участка существующей водопроводной сети из полиэтиленовых труб диаметром 110мм со 100%-м износом на полиэтиленовые трубы диаметром 110мм, протяженностью 1703 м, в с.Никольское Степновского района по ул.Верхняя от № 1 до № 103, с целью снижения уровня износа</t>
  </si>
  <si>
    <t>Реконструкция участка существующей водопроводной сети из полиэтиленовых труб диаметром 110мм с 98%-м износом на полиэтиленовые трубы диаметром 110мм, протяженностью 1530 м, в с.Никольское Степновского района по ул.Шоссейная от № 1 до № 57, с целью снижения уровня износа</t>
  </si>
  <si>
    <t>Реконструкция участка существующей водопроводной сети из полиэтиленовых труб диаметром 110мм с 92%-м износом на полиэтиленовые трубы диаметром 110мм, протяженностью 1000 м, в с.Новоникольское Степновского района по ул.Центральная от № 1 до № 35, с целью снижения уровня износа</t>
  </si>
  <si>
    <t>Реконструкция участка существующей водопроводной сети из стальных труб диаметром 75мм со 100%-м износом на полиэтиленовые трубы диаметром 76мм, протяженностью 500 м, в с.Варениковское Степновского района по пер.Школьный от № 7 до № 37, с целью снижения уровня износа</t>
  </si>
  <si>
    <t>Реконструкция участка существующей водопроводной сети из полиэтиленовых труб диаметром 110мм с 75%-м износом на полиэтиленовые трубы диаметром 110мм, протяженностью 810 м, в с.Варениковское Степновского района по ул.Верхняя от № 2 до № 82, с целью снижения уровня износа</t>
  </si>
  <si>
    <t>Реконструкция участка существующей водопроводной сети из стальных труб диаметром 108мм с 72%-м износом на полиэтиленовые трубы диаметром 110мм, протяженностью 1100 м, в с.Варениковское Степновского района по ул.Новая от № 1 до № 99, с целью снижения уровня износа</t>
  </si>
  <si>
    <t>Реконструкция участка существующей водопроводной сети из полиэтиленовых труб диаметром 75мм с 72%-м износом на полиэтиленовые трубы диаметром 76мм, протяженностью 600 м, в с.Варениковское Степновского района по ул.Приозерная от № 1 до № 69, с целью снижения уровня износа</t>
  </si>
  <si>
    <t>Реконструкция участка существующей водопроводной сети из стальных труб диаметром 75мм с 98%-м износом на полиэтиленовые трубы диаметром 76мм, протяженностью 470 м, в с.Варениковское Степновского района по ул.Молодежная от № 1 до № 48, с целью снижения уровня износа</t>
  </si>
  <si>
    <t>Верхнестепновский сельсовет</t>
  </si>
  <si>
    <t>07 652 407</t>
  </si>
  <si>
    <t>Реконструкция участка существующей водопроводной сети из стальных труб диаметром 63мм со 100%-м износом на полиэтиленовые трубы диаметром 63мм, протяженностью 500 м, в х.Ровный Степновского района по ул.Магазинной от № 1 до № 21, с целью снижения уровня износа</t>
  </si>
  <si>
    <t>Реконструкция участка существующей водопроводной сети из стальных труб диаметром 63мм с 99%-м износом на полиэтиленовые трубы диаметром 63мм, протяженностью 300 м, в х.Ровный Степновского района по ул.Полевая от № 1 до № 13, с целью снижения уровня износа</t>
  </si>
  <si>
    <t>Реконструкция участка существующей водопроводной сети из стальных труб диаметром 63мм с 99%-м износом на полиэтиленовые трубы диаметром 63мм, протяженностью 200 м, в х.Ровный Степновского района по ул.Артезианская от № 1 до № 9,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</si>
  <si>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1300 м, в с.Озерное Степновского района по ул.Мира от № 1 до № 12, с целью снижения уровня износа</t>
  </si>
  <si>
    <t>Реконструкция участка существующей водопроводной сети из стальных труб диаметром 76мм со 100%-м износом на полиэтиленовые трубы диаметром 75мм, протяженностью 300 м, в с.Озерное Степновского района по ул.Школьная от № 1 до № 20, с целью снижения уровня износа</t>
  </si>
  <si>
    <t>Реконструкция участка существующей водопроводной сети из стальных труб диаметром 76мм со 100%-м износом на полиэтиленовые трубы диаметром 75мм, протяженностью 2300 м, в х.Северный Степновского района по ул.Октябрьская от № 1 до № 23, с целью снижения уровня износа</t>
  </si>
  <si>
    <t>Реконструкция участка существующей водопроводной сети из чугунных труб диаметром 100мм со 100%-м износом на полиэтиленовые трубы диаметром 110мм, протяженностью 550 м, в п.Верхнестепной Степновского района по ул.Ленина от № 1 до № 31, с целью снижения уровня износа</t>
  </si>
  <si>
    <t>Реконструкция участка существующей водопроводной сети из стальных труб диаметром 57мм со 100%-м износом на полиэтиленовые трубы диаметром 63мм, протяженностью 400 м, в п.Верхнестепной Степновского района по ул.Зеленая от № 1 до № 17, с целью снижения уровня износа</t>
  </si>
  <si>
    <t>Реконструкция участка существующей водопроводной сети из стальных труб диаметром 57мм со 100%-м износом на полиэтиленовые трубы диаметром 63мм, протяженностью 450 м, в п.Верхнестепной Степновского района по ул.Советская от № 3 до № 34, с целью снижения уровня износа</t>
  </si>
  <si>
    <t>Реконструкция участка существующей водопроводной сети из стальных труб диаметром 57мм со 100%-м износом на полиэтиленовые трубы диаметром 63мм, протяженностью 450 м, в п.Верхнестепной Степновского района по ул.Центральная от № 1 до № 45,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</si>
  <si>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200 м, в п.Верхнестепной Степновского района по ул.Приозерная от № 1 до № 18, с целью снижения уровня износа</t>
  </si>
  <si>
    <t>Иргаклинский сельсовет</t>
  </si>
  <si>
    <t>07 652 410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</si>
  <si>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2000 м, в с.Иргаклы Степновского района по ул.Садовая от № 1 до № 203, с целью снижения уровня износа</t>
  </si>
  <si>
    <t>Реконструкция участка существующей водопроводной сети из стальных труб диаметром 63мм со 100%-м износом на полиэтиленовые трубы диаметром 63мм, протяженностью 500 м, в с.Иргаклы Степновского района по ул.Степная от № 1 до № 17,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</si>
  <si>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2000 м, в с.Иргаклы Степновского района по ул.Ленина от № 1 до № 168,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</si>
  <si>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2000 м, в с.Иргаклы Степновского района по ул.Первомайская от № 1 до № 174, с целью снижения уровня износа</t>
  </si>
  <si>
    <t>Реконструкция участка существующей водопроводной сети из стальных труб диаметром 90мм с 98%-м износом на полиэтиленовые трубы диаметром 90мм, протяженностью 400 м, в с.Иргаклы Степновского района по ул.Кирова от № 1 до № 35, с целью снижения уровня износа</t>
  </si>
  <si>
    <t>Реконструкция участка существующей водопроводной сети из стальных труб диаметром 90мм с 98%-м износом на полиэтиленовые трубы диаметром 90мм, протяженностью 500 м, в с.Иргаклы Степновского района по ул.Джалиля от № 1 до № 37, с целью снижения уровня износа</t>
  </si>
  <si>
    <t>Реконструкция участка существующей водопроводной сети из стальных труб диаметром 63мм с 95%-м износом на полиэтиленовые трубы диаметром 63мм, протяженностью 200 м, в с.Иргаклы Степновского района по ул.Эдыге от № 1 до № 14, с целью снижения уровня износа</t>
  </si>
  <si>
    <t>Реконструкция участка существующей водопроводной сети из стальных труб диаметром 63мм с 98%-м износом на полиэтиленовые трубы диаметром 63мм, протяженностью 100 м, в с.Иргаклы Степновского района по пер.Артезианский от № 1 до № 7, с целью снижения уровня износа</t>
  </si>
  <si>
    <t>Реконструкция участка существующей водопроводной сети из стальных труб диаметром 63мм с 95%-м износом на полиэтиленовые трубы диаметром 63мм, протяженностью 100 м, в с.Иргаклы Степновского района по пер.Восточный от № 1 до № 11, с целью снижения уровня износа</t>
  </si>
  <si>
    <t>Реконструкция участка существующей водопроводной сети из стальных труб диаметром 63мм со 100%-м износом на полиэтиленовые трубы диаметром 63мм, протяженностью 2100 м, в с.Иргаклы Степновского района по ул.Садовая-Хуторок от № 1 до № 77,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</si>
  <si>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500 м, в п.Новоиргаклинский Степновского района по ул.Садовая от № 1 до № 49, с целью снижения уровня износа</t>
  </si>
  <si>
    <t>Ольгинский сельсовет</t>
  </si>
  <si>
    <t>07 652 415</t>
  </si>
  <si>
    <t>Реконструкция участка существующей водопроводной сети из стальных труб диаметром 76мм со 100%-м износом на полиэтиленовые трубы диаметром 75мм, протяженностью 900 м, в с.Ольгино Степновского района по ул.Новая от № 1 до № 13, с целью снижения уровня износа</t>
  </si>
  <si>
    <t>Реконструкция участка существующей водопроводной сети из стальных труб диаметром 76мм со 100%-м износом на полиэтиленовые трубы диаметром 75мм, протяженностью 450 м, в с.Ольгино Степновского района по ул.Ганшина от № 1 до № 14, с целью снижения уровня износа</t>
  </si>
  <si>
    <t>Реконструкция участка существующей водопроводной сети из стальных труб диаметром 86мм со 100%-м износом на полиэтиленовые трубы диаметром 90мм, протяженностью 160 м, в с.Ольгино Степновского района по ул.Заречная от № 1 до № 3,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</si>
  <si>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500 м, в с.Ольгино Степновского района по ул.Красная от № 1 до № 13, с целью снижения уровня износа</t>
  </si>
  <si>
    <t>Реконструкция участка существующей водопроводной сети из стальных труб диаметром 86мм со 100%-м износом на полиэтиленовые трубы диаметром 90мм, протяженностью 550 м, в с.Ольгино Степновского района по ул.Пограничная от № 1 до № 11,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</si>
  <si>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250 м, в с.Ольгино Степновского района по ул.Центральная от № 1 до № 7, с целью снижения уровня износа</t>
  </si>
  <si>
    <t>Реконструкция участка существующей водопроводной сети из стальных труб диаметром 86мм с 98%-м износом на полиэтиленовые трубы диаметром 90мм, протяженностью 1160 м, в с.Ольгино Степновского района по ул.Набережная от № 1 до № 7, с целью снижения уровня износа</t>
  </si>
  <si>
    <t>Реконструкция участка существующей водопроводной сети из стальных труб диаметром 86мм с 98%-м износом на полиэтиленовые трубы диаметром 90мм, протяженностью 230 м, в с.Ольгино Степновского района по ул.Олимпийская от № 1 до № 14, с целью снижения уровня износа</t>
  </si>
  <si>
    <t>Реконструкция участка существующей водопроводной сети из стальных труб диаметром 86мм с 98%-м износом на полиэтиленовые трубы диаметром 90мм, протяженностью 250 м, в с.Ольгино Степновского района по ул.Омсовская от № 1 до № 7, с целью снижения уровня износа</t>
  </si>
  <si>
    <t>Реконструкция участка существующей водопроводной сети из стальных труб диаметром 86мм со 100%-м износом на полиэтиленовые трубы диаметром 90мм, протяженностью 330 м, в с.Ольгино Степновского района по ул.Степная от № 1 до № 7, с целью снижения уровня износа</t>
  </si>
  <si>
    <t>Реконструкция участка существующей водопроводной сети из стальных труб диаметром 108мм со 100%-м износом на полиэтиленовые трубы диаметром 110мм, протяженностью 500 м, в с.Зеленая Роща Степновского района по ул.Советская от № 1 до № 6, с целью снижения уровня износа</t>
  </si>
  <si>
    <t>село Соломенское</t>
  </si>
  <si>
    <t>07 652 420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</si>
  <si>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5000 м, в с.Соломенское Степновского района по ул.Калинина от № 1 до № 68, с целью снижения уровня износа</t>
  </si>
  <si>
    <t>Реконструкция участка существующей водопроводной сети из асбестоцементных труб диаметром 100мм с 88%-м износом на полиэтиленовые трубы диаметром 110мм, протяженностью 500 м, в с.Соломенское Степновского района по ул.Степная от № 1 до № 69, с целью снижения уровня износа</t>
  </si>
  <si>
    <t>Реконструкция участка существующей водопроводной сети из асбестоцементных труб диаметром 100мм с 88%-м износом на полиэтиленовые трубы диаметром 110мм, протяженностью 200 м, в с.Соломенское Степновского района по пер.Больничный от № 1 до № 10, с целью снижения уровня износа</t>
  </si>
  <si>
    <t>Степновский сельсовет</t>
  </si>
  <si>
    <t>07 652 426</t>
  </si>
  <si>
    <t>Реконструкция участка существующей водопроводной сети из стальных труб диаметром 108мм с 95%-м износом на полиэтиленовые трубы диаметром 110мм, протяженностью 1050 м, в с.Степное Степновского района по ул.Красногвардейская от № 2 до № 112, с целью снижения уровня износа</t>
  </si>
  <si>
    <t>Реконструкция участка существующей водопроводной сети из стальных труб диаметром 40мм со 100%-м износом на полиэтиленовые трубы диаметром 40мм, протяженностью 350 м, в с.Степное Степновского района по ул.Жукова от № 1 до № 22, с целью снижения уровня износа</t>
  </si>
  <si>
    <t>Реконструкция участка существующей водопроводной сети из чугунных труб диаметром 100мм с 98%-м износом на полиэтиленовые трубы диаметром 110мм, протяженностью 540 м, в с.Степное Степновского района по ул.Петра Явецкого от № 55 до № 87, с целью снижения уровня износа</t>
  </si>
  <si>
    <t>Реконструкция участка существующей водопроводной сети из стальных труб диаметром 50мм с 99%-м износом на полиэтиленовые трубы диаметром 50мм, протяженностью 1200 м, в с.Степное Степновского района по ул.Мельничная от № 1 до № 79 и от № 2 до № 56, с целью снижения уровня износа</t>
  </si>
  <si>
    <t>Реконструкция участка существующей водопроводной сети из стальных труб диаметром 90мм с 98%-м износом на полиэтиленовые трубы диаметром 90мм, протяженностью 200 м, в с.Степное Степновского района по пер.Тополевый от № 1 до № 27, с целью снижения уровня износа</t>
  </si>
  <si>
    <t>Реконструкция участка существующей водопроводной сети из стальных труб диаметром 90мм с 95%-м износом на полиэтиленовые трубы диаметром 90мм, протяженностью 200 м, в с.Степное Степновского района по пер.Солнечный от № 3 до № 32, с целью снижения уровня износа</t>
  </si>
  <si>
    <t>Реконструкция участка существующей водопроводной сети из асбестоцементных труб диаметром 90мм с 90%-м износом на полиэтиленовые трубы диаметром 90мм, протяженностью 200 м, в с.Степное Степновского района по пер.Школьный от № 1 до № 31, с целью снижения уровня износа</t>
  </si>
  <si>
    <t>Реконструкция участка существующей водопроводной сети из стальных труб диаметром 108мм с 98%-м износом на полиэтиленовые трубы диаметром 110мм, протяженностью 1700 м, в с.Степное Степновского района по ул.Шоссейная от № 1 до № 68, с целью снижения уровня износа</t>
  </si>
  <si>
    <t>Реконструкция участка существующей водопроводной сети из полиэтиленовых труб диаметром 110мм со 100%-м износом на полиэтиленовые трубы диаметром 110мм, протяженностью 700 м, в с.Степное Степновского района по пер.Юбилейный от № 2 до № 48 и от № 3 до № 33, с целью снижения уровня износа</t>
  </si>
  <si>
    <t>Реконструкция участка существующей водопроводной сети из стальных труб диаметром 90мм со 100%-м износом на полиэтиленовые трубы диаметром 110мм, протяженностью 2200 м, в х.Восточный Степновского района по ул.Мира от № 1 до № 247, с целью снижения уровня износа</t>
  </si>
  <si>
    <t>Реконструкция участка существующей водопроводной сети из стальных труб диаметром 90мм со 100%-м износом на полиэтиленовые трубы диаметром 110мм, протяженностью 1000 м, в х.Левопадинском Степновского района по ул.Зеленая от № 1 до № 113, с целью снижения уровня износа</t>
  </si>
  <si>
    <t>Безопасненский сельсовет</t>
  </si>
  <si>
    <t>07 654 402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</si>
  <si>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740 м, в с.Безопасном Труновского района по ул.Садовая от № 35 до № 59,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</si>
  <si>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1850 м, в с.Безопасном Труновского района по ул.Апанасенко от № 2 до № 77,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</si>
  <si>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1000 м, в с.Безопасном Труновского района по ул.Ставропольская от № 59 до № 123,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</si>
  <si>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1770 м, в с.Безопасном Труновского района по ул.Комсомольская от № 2 до № 84,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</si>
  <si>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910 м, в с.Безопасном Труновского района по ул.Промышленная от № 1 до № 72 и от № 3 до № 18а,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</si>
  <si>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300 м, в с.Безопасном Труновского района по ул.Колхозная от № 4 до № 34,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</si>
  <si>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510 м, в с.Безопасном Труновского района по ул.Молодежная от № 2 до № 24,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</si>
  <si>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1330 м, в с.Безопасном Труновского района по ул.Верхняя от № 90 до пер. Молодежный № 9/1,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</si>
  <si>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260 м, в с.Донском Труновского района по пер.Казачий от № 2 до № 16,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</si>
  <si>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205 м, в с.Донском Труновского района по пер.Черкасский от № 1 до № 15,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</si>
  <si>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185 м, в с.Донском Труновского района по ул.Северная от № 29 до № 41, с целью снижения уровня износа</t>
  </si>
  <si>
    <t>Реконструкция участка существующей водопроводной сети из стальных труб диаметром 100мм со 100%-м износом на полиэтиленовые трубы диаметром 110мм, протяженностью 1015 м, в с.Донском Труновского района по ул.Лермонтова от № 1 до № 75, с целью снижения уровня износа</t>
  </si>
  <si>
    <t>село Казгулак</t>
  </si>
  <si>
    <t>07 656 402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</si>
  <si>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200 м, в с.Казгулак Туркменского района по ул.Заречная от № 2 до № 24,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</si>
  <si>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3595 м, в с.Казгулак Туркменского района по ул.Ленина от № 1 до № 237, с целью снижения уровня износа</t>
  </si>
  <si>
    <t>Реконструкция участка существующей водопроводной сети из асбестоцементных труб диаметром 150мм со 100%-м износом на полиэтиленовые трубы диаметром 160мм, протяженностью 1366 м, в с.Казгулак Туркменского района по ул.Мельничная от № 2  до ул.Ленина № 61/1, с целью снижения уровня износа</t>
  </si>
  <si>
    <t>село Камбулат</t>
  </si>
  <si>
    <t>07 656 404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</si>
  <si>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100 м, в с.Камбулат Туркменского района по ул.Партизанская от № 43 до № 47, с целью снижения уровня износа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</si>
  <si>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650 м, в с.Кучерла Туркменского района по ул.Свободы от № 1 до № 47, с целью снижения уровня износа</t>
  </si>
  <si>
    <t>село Малые Ягуры</t>
  </si>
  <si>
    <t>07 656 422</t>
  </si>
  <si>
    <t>Реконструкция участка существующей водопроводной сети из асбестоцементных труб диаметром 100мм со 100%-м износом на полиэтиленовые трубы диаметром 110мм, протяженностью 110 м, в с.Малые Ягуры Туркменского района по ул.Каменная от № 2 до № 4, с целью снижения уровня износа</t>
  </si>
  <si>
    <t>Реконструкция участка существующего заборного водопровода из стальных труб диаметром 325мм со 100%-м износом на стальные трубы диаметром 325мм, протяженностью 320 м, в с.Сенгилеевское Шпаковского района от Егорлыкского водохранилища в сторону резервуара сырой воды на территории ОСВ, с целью снижения уровня износа</t>
  </si>
  <si>
    <t>Реконструкция участка существующей линии чистой воды из стальных труб диаметром 325мм со 100%-м износом на стальные трубы диаметром 325мм, протяженностью 300 м, в с.Сенгилеевское Шпаковского района от медленных фильтров до резервуаров чистой воды на территории ОСВ, с целью снижения уровня износа</t>
  </si>
  <si>
    <t>Реконструкция участка существующего напорного водопровода из стальных труб диаметром 273мм со 100%-м износом на стальные трубы диаметром 273мм, протяженностью 1600 м, в с.Сенгилеевское Шпаковского района от насосной станции на территории ОСВ до напорно-регулирующего резервуара объемом 500 м3 в сторону с.Сенгилеевское, с целью снижения уровня износа</t>
  </si>
  <si>
    <t>город - курорт Ессентуки</t>
  </si>
  <si>
    <t>Реконструкция участка существующей водопроводной сети из чугунных труб диаметром 200мм с 95%-м износом на полиэтиленовые трубы диаметром 225мм, протяженностью 649 м, в г.Ессентуки по ул.Пятигорской, от ул.Д.Роз до ул.Пятигорская, 148, с целью снижения уровня износа</t>
  </si>
  <si>
    <t>Реконструкция участка существующего водовода из стальных труб диаметром 400мм со 100%-м износом на полиэтиленовые трубы диаметром 450мм, протяженностью 75 м, в г.Ессентуки по ул.Энгельса (переход под ж/дорогой), с целью снижения уровня износа</t>
  </si>
  <si>
    <t>Реконструкция участка существующего водовода из стальных труб диаметром 400мм со 100%-м износом на полиэтиленовые трубы диаметром 450мм, протяженностью 77 м, в г.Ессентуки по ул.Железнодорожной (в районе перехода под ж/дорогой), с целью снижения уровня износа</t>
  </si>
  <si>
    <t>Реконструкция участка существующей водопроводной сети из асбестоцементных труб диаметром 150мм с 95%-м износом на полиэтиленовые трубы диаметром 160мм, протяженностью 1400 м, в г.Ессентуки по ул.Энгельса от ул.Маркова до ул.К.Маркса, с целью снижения уровня износа</t>
  </si>
  <si>
    <t>Реконструкция участка существующей водопроводной сети из стальных труб диаметром 150мм со 100%-м износом на полиэтиленовые трубы диаметром 160мм, протяженностью 356 м, в г.Ессентуки по ул.Комарова от № 4а до ул.Орджоникидзе (от ул. Нелюбина до ул.Орджоникидзе), с целью снижения уровня износа</t>
  </si>
  <si>
    <t>Реконструкция участка существующей водопроводной сети из чугунных труб диаметром 100мм со 100%-м износом на полиэтиленовые трубы диаметром 110мм, протяженностью 1050 м, в г.Ессентуки по ул.Буачидзе от ул.Маркова к ул.Маркса, с целью снижения уровня износа</t>
  </si>
  <si>
    <t>Перечень мероприятий по модернизации существующих объектов централизованных систем водоснабжения в целях снижения уровня износа (с указанием технических характеристик данных объектов до и после проведения мероприятий)</t>
  </si>
  <si>
    <t>ВС - 3.2</t>
  </si>
  <si>
    <t>Модернизация существующей артезианской скважины № 2246 в п.Коммунар Красногвардейского района производительностью 0,04 тыс.м3/сутки со 100 % износом, с целью снижения уровня износа</t>
  </si>
  <si>
    <t>Модернизация существующей артезианской скважины № 2247 в п.Коммунар Красногвардейского района производительностью 0,04 тыс.м3/сутки со 100% износом., с целью снижения уровня износа</t>
  </si>
  <si>
    <t>Модернизация существующей артезианской скважины № 2143 в с.Красногвардейское Красногвардейского района (пойма реки Егорлык) производительностью 0,5 тыс.м3/сутки со 100% износом, с целью снижения уровня износа</t>
  </si>
  <si>
    <t>Модернизация существующей артезианской скважины № 2121 в с.Красногвардейское Красногвардейского района (пер.Светлый) производительностью 0,04 тыс.м3/сутки со 100% износом с целью снижения уровня износа</t>
  </si>
  <si>
    <t>Модернизация существующей артезианской скважины № 2146 в с.Красногвардейское Красногвардейского района (пойма реки Егорлык) производительностью 0,04 тыс.м3/сутки со 100% износом, с целью снижения уровня износа</t>
  </si>
  <si>
    <t>Модернизация существующей артезианской скважины № 2020 в с.Красногвардейское Красногвардейского района (южная окраина) производительностью 0,04 тыс.м3/сутки со 100% износом, с целью снижения уровня износа</t>
  </si>
  <si>
    <t>Модернизация существующей артезианской скважины № 2262 в с.Красногвардейское Красногвардейского района (пойма реки Егорлык) производительностью 0,04 тыс.м3/сутки со 100% износом, с целью снижения уровня износа</t>
  </si>
  <si>
    <t>Модернизация подземной части действующей артезианской скважины № 2940, производительностью 0,04 тыс.м3/сутки, расположенной в с.Величаевском Левокумского района  (инв. № 178, ИНОН 40108411955), со 100% износом, с целью снижения уровня износа</t>
  </si>
  <si>
    <t>Модернизация действующей артезианской скважины № 2262, производительностью 0,04 тыс.м3/сутки, расположенной в пос.Заря Левокумского района (инв. № объекта 165, ИНОН 40108411929),  со 100% износом, с целью снижения уровня износа</t>
  </si>
  <si>
    <t>Модернизация действующей артезианской скважины № 3122, производительностью 0,05 тыс.м3/сутки, расположенной в с.Левокумском Левокумского района (инв.№ 019-1, ИНОН 40108410558) со 100% износом,  с целью снижения уровня износа</t>
  </si>
  <si>
    <t>Модернизация оборудования установленного на действующей насосной станции № 3 второго подъема, расположенной в с.Левокумское Девокумского района на окраине ул.Ленина (инв.№ 010, ИНОН 401084105546) связанного с заменой насосных агрегатов КМ 100-80-160 с электродвигателем АИР160С2ж - 3 шт, на новые насосные агрегаты КМ 100-80-160 с электродвигателем АИР160С2ж- 3 шт., преобразователем частоты ПЧ Danfoss VLT AQUA Drive FC 200, 200 кВт- 3 шт., со 100% износом, с целью снижения уровня износа</t>
  </si>
  <si>
    <t>Модернизация подземной части существующей артезианской скважины № 20387 производительностью - 0,04 тыс.м3/сутки, расположенной в пос.Новокумский Левокумского (инв.№ 214, ИНОН 40108411980), со 100% износом, с целью снижения уровня износа</t>
  </si>
  <si>
    <t>Модернизация существующего стального резервуара емкостью 30 м3 на резервуар емкостью 50 м3, на действующей насосной станции, производительностью 0,9 тыс.м3/сутки, расположенной  в пос.Новокумский Левокумского района (инв.№ 208, ИНОН 40108411974 - 1 шт.), со 100% износом, с целью снижения уровня износа</t>
  </si>
  <si>
    <t>Модернизация подземной части действующей артезианской скважины № 2133, производительностью 0,03 тыс.м3/сутки расположенной в с.Правокумское Левокумского района,  по ул.Толстого в районе № 33 (инв.№ 051 а ИНОН 40108415090), со 100 % износом, с целью снижения уровня износа</t>
  </si>
  <si>
    <t>Модернизация подземной части существующей артезианской скважины №2381, производительностью 0,04 тыс.м3/сутки, расположенной 0,9 км на юг от с. Приозерского Левокумского района (инв.№ 107 ИНОН 40108411520), со 100% износом, с целью снижения уровня износа</t>
  </si>
  <si>
    <t>Модернизация  действующей артезианской скважины № 1933, производительностью 0,04 тыс.м3/сутки, расположенной в с.Турксад Левокумского района по ул.Артезианская в районе № 23 (инв.№ 147, ИНОН 40108412025) со 100% износом, с целью снижения уровня износа</t>
  </si>
  <si>
    <t>Модернизация подземной части действующей артезианской скважины № 2505 производительностью 0,04 тыс.м3/сутки, расположенной в с.Урожайном Левокумского района на  окраине села по ул.Гулая (инв. № 068, ИНОН 40108411529) со 100% износом, с целью снижения уровня износа</t>
  </si>
  <si>
    <t>Реконструкция существующей разгрузочной камеры объемом 50м3 с заменой подводящего стального трубопровода диаметром 150мм на полиэтиленовые трубы диаметром 160 мм протяженностью 900 м, в с.Шведино Петровского района по ул.Калаусской на восток от № 93 около 700 метров, со 100% износом, с целью снижения уровня износа</t>
  </si>
  <si>
    <t>Перечень мероприятий по модернизации или реконструкции существующих объектов централизованных систем водоснабжения, направленных на повышение экологической эффективности, достижение плановых значений показателей надежности, качества и энергоэффективности, не включенные в прочие группы мероприятий</t>
  </si>
  <si>
    <t>ВС - 4.1</t>
  </si>
  <si>
    <t>Реконструкция блока медленных фильтров на площадке ОСВ у.с.Александрия Благодарненского района с устройством дополнительного скорого фильтра и увеличением производительности с 48000 до 46000 м3/сутки</t>
  </si>
  <si>
    <t>Модернизация существующей "Хлораторной" работающей на жидком хлоре, в с.Александрия Александровского района на территории ОСВ в части монтажа электролизной установки для получения гипохлорита натрия из поваренной соли, производительностью 2 по 100 кг активного хлора, с целью приведения в соотвестствие показателей качества воды</t>
  </si>
  <si>
    <t>Модернизация водоочистной установки контейнерного типа для доочистки воды (устранение жесткости) на территории хлораторной в п.Октябрь Грачевского района, с целью приведения в соотвестствие показателей качества воды</t>
  </si>
  <si>
    <t>Реконструкция участка существующего водовода из стальных труб диаметром 150мм со 100%-м износом на полиэтиленовые трубы диаметром 160мм, протяженностью 7200 м, находящегося на промежутке пос.Рыздвяный - с.Московское Изобильненского района, с целью обеспечения бесперебойной подачи питьевой воды в с.Московское, а также снижения уровня износа</t>
  </si>
  <si>
    <t xml:space="preserve">Модернизация насосной станции № 10 в х.Кочержинский Ипатовского района, в части замены 2-х насосных агрегатов К45*30 (эл.двигатель 11 квт каждый) на насосные агрегаты  К45*30 (эл.двигатель 7,5 Квт), в целях повышения энергоэффективности (снижение потребляемой электроэнергии на 7 кВт/час,  в год 7449 кВт) и обеспечения бесперебойной подачи воды в разводящие сети х.Кочержинский </t>
  </si>
  <si>
    <t>Модернизация существующих артезианских скважин водозаборов г.Нефтекумска: "Промвода" № 1 (инв. № 20103, ИНОН 040108410805), № 2 (инв.№ 0104 ИНОН 040108410806),  № 3 (инв.№ 20105 ИНОН 040108410807), № 5 (инв. № 20107 ИНОН 040108410809), № 6 (инв.№ 20108 ИНОн 040108410810), № 3176 (инв.№ 20228), № 3168 (инв.№ 20227), № 2251 (инв.№ 20054 ИНОН 040108410811), № 2027 (инв. № 20052 ИНОН 040108410812), № 2520 (инв.№ 20215 ИНОН 040108410815), № 2030 (инв.№ 20051 ИНОН 040108410813), "Дожимная" № 9 (инв.№ 20111, ИНОН 040108410823), № 11 (инв.№ 20043 ИНОН 040108410825), № 12 (инв.№ 20042 ИНОН 040108410826), № 13 (инв.№ 20112 ИНОН 040108410827), № 14 (инв.№ 20113 ИНОН 040108410828), № 3143 (инв.№ 20223 ИНОН 040108414687), № 3138 (инв.№ 20224 ИНОН 040108414688), № 2516 (инв.№ 20213 ИНОН 040108410829), № 3151 (инв. № 20226 ИНОН 040108414689) в г.Нефтекумске Нефтекумского района в части установки приборов учета воды, с целью организации учета поднимаемой воды и соблюдения требований лицензионных соглашений, с целью повышения экологической эффективности и энергоэффективности</t>
  </si>
  <si>
    <t>Зимнеставочный сельсовет</t>
  </si>
  <si>
    <t>07 641 404</t>
  </si>
  <si>
    <t>Внедрение 2-х очистных установок доочистки воды на существующих артезианских скважинах в п.Зимняя Ставка Нефтекумского района № 3145 (ул.Горького, производительностью 16 м3/сутки) и № 3148 (ул.Новая, производительностью 10 м3/сутки), с целью приведения в соответствие показателей качества питьевой воды</t>
  </si>
  <si>
    <t>Новомаякский сельсовет</t>
  </si>
  <si>
    <t>07 644 409</t>
  </si>
  <si>
    <t>Реконструкция башни "Рожновского" объемом 25 м3 в 500 - х метрах на северо-запад от х.Жуковский Новоселицкого района в части замены корпуса башни, с целью обеспечения бесперебойной подачи воды в х Жуковский</t>
  </si>
  <si>
    <t>Модернизация водоочистной установки контейнерного типа для доочистки воды (устранение жесткости, обезжелезивание) в с.Новоселицкое Новоселицкого района, с целью приведения в соответствие показателей качества питьевой воды</t>
  </si>
  <si>
    <t>Модернизация водоочистной установки контейнерного типа для доочистки воды (повышенная мутность) на территории очистных сооружений водопровода с.Чернолесское Новоселицкого района, с целью приведения в соответствие показателей качества воды</t>
  </si>
  <si>
    <t>Реконструкция существующего подводящего трубопровода из полиэтиленовых труб диаметром 63мм на полиэтиленовые трубы диаметром 110мм, протяженностью 300 п.м., в с.Благодатное Петровского района, к ул.Таманская, Л.Толстого, Лермонтова в 120 м по направлению на юго-восток от № 89 по ул.Чкалова до № 83 по ул.Чкалова, с целью улучшения водоснабжения улиц Таманская, Л.Толстого, Лермонтова, Чкалова</t>
  </si>
  <si>
    <t>Реконструкция существующего участка магистрального водовода Светлоградского группового водопровода из стальных труб диаметром 500мм на полиэтиленовые трубы диаметром 630мм, протяженностью 100 м, находящегося между с.Благодатным и г.Светлоградом Петровского района, 13 км от автодороги Ставрополь-Элиста (от ПК 402+30 до ПК 403+30), с целью предотвращения возникновения аварийных ситуаций</t>
  </si>
  <si>
    <t>Реконструкция существующего участка водопроводной сети из стальных труб диаметром 50мм на полиэтиленовые трубы диаметром 160мм, протяженностью 330 м, в г.Светлограде Петровского района по ул.Кузнечная № 1 - № 31 (от ул.Калаусская до пересечения улиц Кузнечная и ул.Тургенева), с целью улучшения водоснабжения микрорайона Центр</t>
  </si>
  <si>
    <t xml:space="preserve">Реконструкция участка существующей водопроводной сети из стальных труб диаметром 500мм на полиэтиленовые трубы диаметром 400мм, протяженностью 600 метров, в г.Светлограде по ул.Калаусская от  № 1 до ул.Ленина №1, с целью предотвращения аварийных ситуаций и с целью снижения уровня износа  </t>
  </si>
  <si>
    <t xml:space="preserve">Реконструкция участка существующей водопроводной сети из стальных труб диаметром 200мм на полиэтиленовые трубы диаметром 225мм, протяженностью 660 м, в г.Светлограде Петровского района по ул.Шевченко от ул.Николаенко № 13 до ул.Кузнечная в районе № 2 по ул.Шевченко, с целью снижения уровня потерь на трубопроводе, улучшения качества водоснабжения жителей ул.Шевченко </t>
  </si>
  <si>
    <t>Всего водоснабжение</t>
  </si>
  <si>
    <t xml:space="preserve">Перечень мероприятий по строительству новых иных объектов централизованных систем водоотведения (за исключением сетей водоотведения), не связанных с подключением (технологическим присоединением) новых объектов капитального строительства </t>
  </si>
  <si>
    <t>ВО - 2.2</t>
  </si>
  <si>
    <t>Строительство блочно-модульной установки по биологической очистке сточных вод в с.Суркуль Андроповского района, с целью приведения в соответствие показателей качества предоставлемых услуг и улучшения показателей надежности (бесперебойности) снабжения потребителей услугами водоотведения</t>
  </si>
  <si>
    <t>Перечень мероприятий по реконструкции существующих сетей водоотведения в целях снижения уровня износа (с указанием участков таких сетей, их протяженности, пропускной способности, иных технических характеристик до и после проведения мероприятий)</t>
  </si>
  <si>
    <t>ВО - 3.1</t>
  </si>
  <si>
    <t>Реконструкция участка существующего канализационного коллектора из асбестоцементных труб диаметром 500  со 100%-м износом на полиэтиленовые трубы диаметром 500 мм, протяженностью 1200м, в с.Курсавка Андроповского района по ул.Красной от дома № 45 до дома № 12 по ул.Красной, с целью снижения уровня износа</t>
  </si>
  <si>
    <t>Реконструкция участка существующего канализационного коллектора из асбестоцементных труб диаметром 300  со 100%-м износом на полиэтиленовые трубы диаметром 300 мм, протяженностью 300м, в с.Курсавка Андроповского района по ул.Кочубея от дома № 61 до дома № 37 по ул.Красной, с целью снижения уровня износа</t>
  </si>
  <si>
    <t>Реконструкция участка существующего канализационного коллектора из асбестоцементных труб диаметром 600  со 100%-м износом на полиэтиленовые трубы диаметром 630 мм, протяженностью 80м, в г.Благодарный Благодарненского района по ул.Чапаева №.222 до № 228, с целью снижения уровня износа</t>
  </si>
  <si>
    <t>Реконструкция участка существующего канализационного коллектора из асбестоцементных труб диаметром 800  со 100%-м износом на полиэтиленовые трубы диаметром 800 мм, протяженностью 30м, в г.Благодарный Благодарненского района по пер.Тюленина от № 56 до КНС 4 по ул.Ленина, с целью снижения уровня износа</t>
  </si>
  <si>
    <t>Реконструкция участка существующего канализационного коллектора из асбестоцементных труб диаметром 300  со 100%-м износом на полиэтиленовые трубы диаметром 315 мм, протяженностью 100м, в г.Благодарный Благодарненского района по ул.Вокзальная от №15 до № 17, с целью снижения уровня износа</t>
  </si>
  <si>
    <t>Реконструкция участка существующего канализационного коллектора из асбестоцементных труб диаметром 500  со 100%-м износом на полиэтиленовые трубы диаметром 500 мм, протяженностью 60м, в г.Благодарный Благодарненского района по ул.Краснознаменская от № 2а до № 2б, с целью снижения уровня износа</t>
  </si>
  <si>
    <t>Реконструкция участка существующей канализационной сети из асбестоцементных труб диаметром 400мм со 100%-м износом на полиэтиленовые трубы диаметром 500мм, протяженностью 1000 м, в г.Буденновске  Буденновского района по ул.Кумской от ул.Советской до пр.Калинина, с целью снижения уровня износа</t>
  </si>
  <si>
    <t>Реконструкция участка существующей канализационной сети из асбестоцементных труб диаметром 400мм  со 100%-м износом на полиэтиленовые трубы диаметром 500мм, протяженностью 1000 м, в г.Буденновске Буденновского района  по ул.Школьной от ул.Л.Толстого до пр.Чехова, с целью снижения уровня износа</t>
  </si>
  <si>
    <t>Реконструкция участков существующей канализационной сети из асбестоцементных труб диаметром 400мм  со 100%-м износом на полиэтиленовые трубы диаметром 500мм, общей протяженностью 900 м, в г.Буденновске Буденновского района  по пр.Чехова от ул.Советской до пр.Буденного - 300 м, по ул.Советской от ул.Павла Прима до ул.Кумской - 370 м, по ул.Павла Прима от ул.Советской до ул.Ставропольской - 300 м, с целью снижения уровня износа</t>
  </si>
  <si>
    <t>Реконструкция участка существующей канализационной сети из чугунных труб диаметром 150мм  со 100%-м износом на полиэтиленовые трубы диаметром 200мм, протяженностью 170 м, в г.Буденновске Буденновского района пос.Фабрики от ж/д № 1 до КНС, с целью снижения уровня износа</t>
  </si>
  <si>
    <t>Реконструкция участка существующей канализационной сети из чугунных труб диаметром 150мм  со 100%-м износом на полиэтиленовые трубы диаметром 160мм, протяженностью 700 м, в г.Буденновске Буденновского района пос.Ремзавод от ж/д № 12 до КНС, с целью снижения уровня износа</t>
  </si>
  <si>
    <t>Реконструкция участка существующего канализационного коллектора из стальных труб диаметром 600мм  со 100 %-м износом на полиэтиленовые трубы диаметром 600мм, с заменой запорной арматуры и усилением приемного колодца, протяженностью 35 м, в г.Нефтекумске Нефтекумского района от приемной камеры по ул.Ленина до приемной ямы ГНС № 1, с целью снижения уровня износа</t>
  </si>
  <si>
    <t>Реконструкция участка существующего канализационного коллектора из керамических труб диаметром 300мм  со 100%-м износом на полиэтиленовые трубы диаметром 300мм, протяженностью 36 м, в г.Новоалександровске Новоалександровского района по пер.Почтовому от № 28 до № 29 по ул.Жукова, с целью снижения уровня износа</t>
  </si>
  <si>
    <t>Реконструкция участка существующего канализационного коллектора из керамических труб диаметром 300мм  со 100%-м износом на полиэтиленовые трубы диаметром 300мм, протяженностью 800 м, в г.Новоалександровске Новоалександровского района по ул.Ленина от № 135 до № 66 по ул.Жукова, с целью снижения уровня износа</t>
  </si>
  <si>
    <t>Реконструкция участка существующего канализационного коллектора из керамических труб диаметром 300мм  со 100%-м износом на полиэтиленовые трубы диаметром 300мм, протяженностью 442 м, в г.Новоалександровске Новоалександровского района по ул.К.Маркса от № 172 до № 68 по ул.Ленина, с целью снижения уровня износа</t>
  </si>
  <si>
    <t>Реконструкция участка существующей канализационной сети из асбестоцементных труб диаметром 200мм  со 100%-м износом на полиэтиленовые трубы диаметром 200мм, протяженностью 150 м, в с. Донское Труновского района по ул.Коммунальной от № 9 до № 15, с целью снижения уровня износа</t>
  </si>
  <si>
    <t>город Михайловск</t>
  </si>
  <si>
    <t>07 658 101</t>
  </si>
  <si>
    <t>Реконструкция участка существующего канализационного напорного коллектора из стальных труб диаметром 500мм со 100%-м износом на полиэтиленовые трубы диаметром 600мм, протяженностью 4400 м, в г.Михайловске Шпаковского района от КНС по ул.Орджоникидзе, 197 до очистных сооружений сточных вод (г.Михайловск, 2-е отделение), с целью снижения уровня износа</t>
  </si>
  <si>
    <t>Реконструкция участка существующего канализационного коллектора из бетонных труб диаметром 500мм со 100%-м износом на полиэтиленовые трубы диаметром 630мм, протяженностью 807 м, в г.Ессентуки по ул.Шмидта от ул.Индустриальная до МГК (район ж/д по ул.Шмидта 72), с целью снижения уровня износа</t>
  </si>
  <si>
    <t>Реконструкция участка существующего канализационного коллектора из чугунных труб диаметром 300мм со 100%-м износом на полиэтиленовые трубы диаметром 400мм, протяженностью 715 м, в г.Ессентуки по ул. Садовая от ул.Фрунзе до ул.Октябрьская, с целью снижения уровня износа</t>
  </si>
  <si>
    <t>Реконструкция участка существующего канализационного коллектора из бетонных труб диаметром 350мм со 100%-м износом на полиэтиленовые трубы диаметром 400мм, протяженностью 1036 м, в г.Ессентуки по ул. Октябрьской от ул.Садовая до пер.Мельничный, с целью снижения уровня износа</t>
  </si>
  <si>
    <t>Реконструкция участка существующего канализационного коллектора из керамических труб диаметром 300мм со 100%-м износом на полиэтиленовые трубы диаметром 400мм, протяженностью 575 м, в г.Ессентуки по ул. Октябрьской от ул.Октябрьская, 165 до ул.Октябрьская, 206, с целью снижения уровня износа</t>
  </si>
  <si>
    <t>Реконструкция участка существующего канализационного коллектора из керамических труб диаметром 200мм со 100% -м износом на полиэтиленовые трубы диаметром 250мм, протяженностью 422 м, в г.Ессентуки по ул.Пушкина от района ул.Пушкина, 100 до ул.Буачидзе, с целью снижения уровня износа</t>
  </si>
  <si>
    <t>Реконструкция участка существующего канализационного коллектора из керамических труб диаметром 200мм со 100%-м износом на полиэтиленовые трубы диаметром 250мм, протяженностью 381 м, в г.Ессентуки по ул.Пушкина от ул.Буачидзе до ул.Пушкина, 31, с целью снижения уровня износа</t>
  </si>
  <si>
    <t>Реконструкция участка существующего канализационного коллектора из керамических труб диаметром 250мм со 100%-м износом на полиэтиленовые трубы диаметром 315мм, протяженностью 319 м, в г.Ессентуки по ул.Пушкина от ул.Пушкина, 31, до ул.Пушкина, 21,  с целью снижения уровня износа</t>
  </si>
  <si>
    <t>Реконструкция участка существующей канализационной сети из керамических труб диаметром 200мм со 100%-м износом на полиэтиленовые трубы диаметром 300мм, протяженностью 400м, в пос.Горячеводский по пер.Малиновского по ул.Ясной до ул. № 7-я Линия пос.Горячеводский г.Пятигорск, с целью снижения уровня износа</t>
  </si>
  <si>
    <t>Реконструкция участка существующей канализационной сети из керамических труб диаметром 200мм со 100%-м износом на полиэтиленовые трубы диаметром 300мм, протяженностью 200 м, в г.Пятигорске по ул.Сельской, от ул.Ессентукской до ул.Краснознаменной, с целью снижения уровня износа</t>
  </si>
  <si>
    <t>Реконструкция участка существующей канализационной сети из керамических-бетонных труб диаметром 300 мм со 100% износом на полиэтиленовые трубы диаметром 400мм, протяженностью 500 м, в г.Пятигорске пос.Горячеводский по ул.Шоссейной от № 4 по пр.Советской Армии, по ул.Набережной, по пер.Казачьему до МГК 1200мм, в целях снижения уровня износа</t>
  </si>
  <si>
    <t>Реконструкция участка существующей канализационной сети из керамических труб диаметром 300мм со 100%-м износом на полиэтиленовые трубы диаметром 400мм, протяженностью 400 м, в г.Пятигорске по ул.Ессентукской от ул.Сельской до ул.Ессентукской, 31г, с целью снижения уровня износа</t>
  </si>
  <si>
    <t>Реконструкция участка существующей канализационной сети из керамических труб диаметром 200мм со 100%-м износом на полиэтиленовые трубы диаметром 400мм, протяженностью 1000 м, в г.Пятигорске пос.Горячеводский по ул.Шоссейной № 87 до пр.Советской Армии, с целью снижения уровня износа</t>
  </si>
  <si>
    <t>Всего водоотведение</t>
  </si>
  <si>
    <t xml:space="preserve">Перечень мероприятий, предусмотренных в технических заданиях органов местного самоуправления  Ставропольского края на разработку инвестиционной программы ГУП СК "Ставрополькрайводоканал" , направленных на снижение уровня износа, повышение качества питьевой воды и очистки сточных вод, улучшение экологической ситуации, снижение аварийности на централизованных системах водоснабжения и водоотведения, снижение потерь и неучтенных расходов в централизованных системах холодного водоснабжения,  которые при корректировке 2016 г. не были включены  в инвестиционную программу в связи с отсутствием источников финансирования  </t>
  </si>
  <si>
    <t>Перечень мероприятий, предусмотренных в технических заданиях органов местного самоуправления на разработку инвестиционной программы ГУП СК "Ставрополькрайводоканал",  по подключению (технологическому присоединению) объектов капитального строительства к централизованным системам водоснабжения и водоотведения, которые  при корректировке 2016 г. не были включены в инвестиционную программу в связи с отсутствием источников финансирования</t>
  </si>
  <si>
    <t>Строительство станции по очистке и обеззараживанию воды производительностью 20 м3 на действующей артезианской скважине № 2832, производительностью 0,48 тыс.м3/сутки в с.Турсад Левокумского района по ул.Полевая, с целью приведения в соответствие показателей качества предоставляемых услуг</t>
  </si>
  <si>
    <t>Наименование мероприятий</t>
  </si>
  <si>
    <t>Водоснабжение, всего, в т.ч.</t>
  </si>
  <si>
    <t>Мероприятия по строительству новых сетей водоснабжения в целях подключения объектов капитального строительства заявителей</t>
  </si>
  <si>
    <t>Мероприятия по строительству новых иных объектов водоснабжения в целях подключения объектов капитального строительства заявителей</t>
  </si>
  <si>
    <t>Мероприятия по реконструкции существующих сетей водоснабжения для увеличения их пропускной способности в целях подключения объектов капитального строительства заявителей</t>
  </si>
  <si>
    <t>Водоотведение, всего, в т.ч.</t>
  </si>
  <si>
    <t>Мероприятия по строительству новых сетей водоотведения в целях подключения объектов капитального строительства заявителей</t>
  </si>
  <si>
    <t>Мероприятия по реконструкции существующих сетей водоотведения для увеличения их пропускной способности в целях подключения объектов капитального строительства заявителей</t>
  </si>
  <si>
    <t>Мероприятия по модернизации существующих объектов централизованных систем водоснабжения (за исключением сетей водоснабжения) для увеличения их мощности и производительности в целях подключения объектов капитального строительства заявителей</t>
  </si>
  <si>
    <t>Мероприятия по строительству новых сетей водоснабжения, не связанных с подключением (технологическим присоединением) новых объектов капитального строительства</t>
  </si>
  <si>
    <t xml:space="preserve">Мероприятия по строительству новых иных объектов централизованных систем водоснабжения (за исключением сетей водоснабжения), не связанных с подключением (технологическим присоединением) новых объектов капитального строительства </t>
  </si>
  <si>
    <t xml:space="preserve">Мероприятия по реконструкции существующих сетей водоснабжения в целях снижения уровня износа (с указанием участков таких сетей, их протяженности, пропускной способности, иных технических характеристик до и после проведения мероприятий) </t>
  </si>
  <si>
    <t>Мероприятия по модернизации существующих объектов централизованных систем водоснабжения в целях снижения уровня износа (с указанием технических характеристик данных объектов до и после проведения мероприятий)</t>
  </si>
  <si>
    <t>Мероприятия по модернизации или реконструкции существующих объектов централизованных систем водоснабжения, направленных на повышение экологической эффективности, достижение плановых значений показателей надежности, качества и энергоэффективности, не включенные в прочие группы мероприятий</t>
  </si>
  <si>
    <t>Первый инвестиционный проект по подключению объектов капитального строительства к централизованным системам холодного водоснабжения, всего в том числе</t>
  </si>
  <si>
    <t>Второй инвестиционный проект по снижению уровня износа, повышению качества питьевой воды, улучшению экологической ситуации, снижению аварийности на централизованных системах водоснабжения, снижению потерь и неучтенных расходов расходов воды в централизованных системах холодного водоснабжения, всего, в том числе</t>
  </si>
  <si>
    <t>Мероприятия по строительству новых иных объектов централизованных систем водоотведения (за исключением сетей водоотведения) в целях подключения объектов капитального строительства заявителей</t>
  </si>
  <si>
    <t xml:space="preserve"> мероприятий по модернизации существующих объектов централизованных систем водоотведения (за исключением сетей водоотведения) для увеличения их мощности и производительности в целях подключения объектов капитального строительства заявителей</t>
  </si>
  <si>
    <t>Первый инвестиционный проект по подключению объектов капитального строительства к централизованным системам водоотведения, всего, в том числе</t>
  </si>
  <si>
    <t>Второй инвестиционный проект  по снижению уровня износа, повышение качества очистки сточных вод, улучшение экологической ситуации, снижение аварийности на централизованных системах водоотведения, всего, в том числе</t>
  </si>
  <si>
    <t xml:space="preserve">Мероприятия по строительству новых иных объектов централизованных систем водоотведения (за исключением сетей водоотведения), не связанных с подключением (технологическим присоединением) новых объектов капитального строительства </t>
  </si>
  <si>
    <t>Мероприятия по реконструкции существующих сетей водоотведения в целях снижения уровня износа (с указанием участков таких сетей, их протяженности, пропускной способности, иных технических характеристик до и после проведения мероприятий)</t>
  </si>
  <si>
    <t>Всего по мероприятиям, в том числе</t>
  </si>
  <si>
    <t xml:space="preserve">Второй инвестиционный проект </t>
  </si>
  <si>
    <t xml:space="preserve">Первый инвестиционный проект </t>
  </si>
  <si>
    <t xml:space="preserve">Сводная смета затрат на выполнение мероприятий, предусмотренных в технических заданиях органов местного самоуправления  Ставропольского края на разработку инвестиционной программы ГУП СК "Ставрополькрайводоканал" , по подключению (технологическому присоединению) объектов капитального строительства заявителей, а также направленных на снижение уровня износа, повышение качества питьевой воды и очистки сточных вод, улучшение экологической ситуации, снижение аварийности на централизованных системах водоснабжения и водоотведения, снижение потерь и неучтенных расходов в централизованных системах холодного водоснабжения,  которые при корректировке 2016 г. не были включены  в инвестиционную программу в связи с отсутствием источников финансирования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</si>
</sst>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5">
    <xf numFmtId="0" fontId="0" fillId="0" borderId="0" xfId="0"/>
    <xf numFmtId="164" fontId="1" fillId="4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164" fontId="4" fillId="0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 applyProtection="1">
      <alignment vertical="center" wrapText="1"/>
      <protection locked="0"/>
    </xf>
    <xf numFmtId="16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3" fontId="5" fillId="0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right" vertical="center"/>
    </xf>
    <xf numFmtId="0" fontId="8" fillId="0" borderId="1" xfId="1" applyFont="1" applyFill="1" applyBorder="1" applyAlignment="1" applyProtection="1">
      <alignment horizontal="left" vertical="center" wrapText="1"/>
      <protection locked="0"/>
    </xf>
    <xf numFmtId="164" fontId="4" fillId="4" borderId="1" xfId="0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 applyProtection="1">
      <alignment vertical="center" wrapText="1"/>
      <protection locked="0"/>
    </xf>
    <xf numFmtId="0" fontId="8" fillId="0" borderId="5" xfId="0" applyFont="1" applyFill="1" applyBorder="1" applyAlignment="1">
      <alignment horizontal="center" vertical="center"/>
    </xf>
    <xf numFmtId="0" fontId="8" fillId="0" borderId="1" xfId="1" applyFont="1" applyFill="1" applyBorder="1" applyAlignment="1" applyProtection="1">
      <alignment vertical="center" wrapText="1"/>
      <protection locked="0"/>
    </xf>
    <xf numFmtId="164" fontId="8" fillId="0" borderId="1" xfId="0" applyNumberFormat="1" applyFont="1" applyFill="1" applyBorder="1" applyAlignment="1">
      <alignment vertical="center"/>
    </xf>
    <xf numFmtId="4" fontId="7" fillId="4" borderId="1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/>
    <xf numFmtId="164" fontId="8" fillId="0" borderId="0" xfId="0" applyNumberFormat="1" applyFont="1" applyFill="1"/>
    <xf numFmtId="0" fontId="7" fillId="0" borderId="0" xfId="0" applyFont="1"/>
    <xf numFmtId="164" fontId="7" fillId="0" borderId="0" xfId="0" applyNumberFormat="1" applyFont="1"/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vertical="center"/>
    </xf>
    <xf numFmtId="164" fontId="7" fillId="5" borderId="1" xfId="0" applyNumberFormat="1" applyFont="1" applyFill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164" fontId="1" fillId="5" borderId="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" fontId="1" fillId="4" borderId="1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 applyAlignment="1">
      <alignment vertical="center"/>
    </xf>
    <xf numFmtId="164" fontId="4" fillId="5" borderId="1" xfId="0" applyNumberFormat="1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"/>
  <sheetViews>
    <sheetView topLeftCell="A226" zoomScale="75" zoomScaleNormal="75" workbookViewId="0">
      <selection activeCell="A245" sqref="A245:F245"/>
    </sheetView>
  </sheetViews>
  <sheetFormatPr defaultRowHeight="15.75" x14ac:dyDescent="0.25"/>
  <cols>
    <col min="1" max="1" width="5.5703125" style="39" customWidth="1"/>
    <col min="2" max="2" width="10.42578125" style="39" customWidth="1"/>
    <col min="3" max="3" width="14.85546875" style="39" customWidth="1"/>
    <col min="4" max="4" width="6.140625" style="39" customWidth="1"/>
    <col min="5" max="5" width="178.42578125" style="40" customWidth="1"/>
    <col min="6" max="6" width="16.5703125" style="41" customWidth="1"/>
    <col min="7" max="14" width="9.140625" style="2"/>
    <col min="15" max="16384" width="9.140625" style="3"/>
  </cols>
  <sheetData>
    <row r="1" spans="1:14" ht="63" customHeight="1" x14ac:dyDescent="0.25">
      <c r="A1" s="105" t="s">
        <v>966</v>
      </c>
      <c r="B1" s="105"/>
      <c r="C1" s="105"/>
      <c r="D1" s="105"/>
      <c r="E1" s="105"/>
      <c r="F1" s="105"/>
    </row>
    <row r="2" spans="1:14" ht="12" customHeight="1" x14ac:dyDescent="0.25">
      <c r="A2" s="4"/>
      <c r="B2" s="4"/>
      <c r="C2" s="4"/>
      <c r="D2" s="4"/>
      <c r="E2" s="4"/>
      <c r="F2" s="5"/>
    </row>
    <row r="3" spans="1:14" ht="18.75" customHeight="1" x14ac:dyDescent="0.25">
      <c r="A3" s="106" t="s">
        <v>0</v>
      </c>
      <c r="B3" s="107" t="s">
        <v>1</v>
      </c>
      <c r="C3" s="107"/>
      <c r="D3" s="107"/>
      <c r="E3" s="106" t="s">
        <v>2</v>
      </c>
      <c r="F3" s="108" t="s">
        <v>3</v>
      </c>
    </row>
    <row r="4" spans="1:14" ht="21" customHeight="1" x14ac:dyDescent="0.25">
      <c r="A4" s="106"/>
      <c r="B4" s="107"/>
      <c r="C4" s="107"/>
      <c r="D4" s="107"/>
      <c r="E4" s="106"/>
      <c r="F4" s="109"/>
    </row>
    <row r="5" spans="1:14" ht="31.5" x14ac:dyDescent="0.25">
      <c r="A5" s="106"/>
      <c r="B5" s="6" t="s">
        <v>4</v>
      </c>
      <c r="C5" s="6" t="s">
        <v>5</v>
      </c>
      <c r="D5" s="6" t="s">
        <v>0</v>
      </c>
      <c r="E5" s="106"/>
      <c r="F5" s="109"/>
    </row>
    <row r="6" spans="1:14" ht="3.75" customHeight="1" x14ac:dyDescent="0.25">
      <c r="A6" s="7"/>
      <c r="B6" s="6"/>
      <c r="C6" s="6"/>
      <c r="D6" s="6"/>
      <c r="E6" s="8"/>
      <c r="F6" s="9"/>
    </row>
    <row r="7" spans="1:14" s="11" customFormat="1" ht="22.5" customHeight="1" x14ac:dyDescent="0.25">
      <c r="A7" s="91" t="s">
        <v>6</v>
      </c>
      <c r="B7" s="92"/>
      <c r="C7" s="92"/>
      <c r="D7" s="92"/>
      <c r="E7" s="92"/>
      <c r="F7" s="93"/>
      <c r="G7" s="10"/>
      <c r="H7" s="10"/>
      <c r="I7" s="10"/>
      <c r="J7" s="10"/>
      <c r="K7" s="10"/>
      <c r="L7" s="10"/>
      <c r="M7" s="10"/>
      <c r="N7" s="10"/>
    </row>
    <row r="8" spans="1:14" s="11" customFormat="1" ht="27" customHeight="1" x14ac:dyDescent="0.25">
      <c r="A8" s="104" t="s">
        <v>7</v>
      </c>
      <c r="B8" s="104"/>
      <c r="C8" s="104"/>
      <c r="D8" s="104"/>
      <c r="E8" s="104"/>
      <c r="F8" s="104"/>
      <c r="G8" s="10"/>
      <c r="H8" s="10"/>
      <c r="I8" s="10"/>
      <c r="J8" s="10"/>
      <c r="K8" s="10"/>
      <c r="L8" s="10"/>
      <c r="M8" s="10"/>
      <c r="N8" s="10"/>
    </row>
    <row r="9" spans="1:14" ht="15.75" customHeight="1" x14ac:dyDescent="0.25">
      <c r="A9" s="83" t="s">
        <v>8</v>
      </c>
      <c r="B9" s="83"/>
      <c r="C9" s="83"/>
      <c r="D9" s="83"/>
      <c r="E9" s="83"/>
      <c r="F9" s="12">
        <f t="shared" ref="F9:F10" si="0">F10</f>
        <v>340.70600000000002</v>
      </c>
    </row>
    <row r="10" spans="1:14" ht="15.75" customHeight="1" x14ac:dyDescent="0.25">
      <c r="A10" s="83" t="s">
        <v>9</v>
      </c>
      <c r="B10" s="83"/>
      <c r="C10" s="83"/>
      <c r="D10" s="83"/>
      <c r="E10" s="83"/>
      <c r="F10" s="12">
        <f t="shared" si="0"/>
        <v>340.70600000000002</v>
      </c>
    </row>
    <row r="11" spans="1:14" ht="40.5" customHeight="1" x14ac:dyDescent="0.25">
      <c r="A11" s="7">
        <v>1</v>
      </c>
      <c r="B11" s="7" t="s">
        <v>10</v>
      </c>
      <c r="C11" s="7" t="s">
        <v>11</v>
      </c>
      <c r="D11" s="7">
        <v>1</v>
      </c>
      <c r="E11" s="13" t="s">
        <v>12</v>
      </c>
      <c r="F11" s="14">
        <v>340.70600000000002</v>
      </c>
    </row>
    <row r="12" spans="1:14" ht="15.75" customHeight="1" x14ac:dyDescent="0.25">
      <c r="A12" s="83" t="s">
        <v>13</v>
      </c>
      <c r="B12" s="83"/>
      <c r="C12" s="83"/>
      <c r="D12" s="83"/>
      <c r="E12" s="83"/>
      <c r="F12" s="12">
        <f t="shared" ref="F12" si="1">F13</f>
        <v>3317.3109999999997</v>
      </c>
    </row>
    <row r="13" spans="1:14" ht="15.75" customHeight="1" x14ac:dyDescent="0.25">
      <c r="A13" s="83" t="s">
        <v>14</v>
      </c>
      <c r="B13" s="83"/>
      <c r="C13" s="83"/>
      <c r="D13" s="83"/>
      <c r="E13" s="83"/>
      <c r="F13" s="12">
        <f>F14+F15+F16</f>
        <v>3317.3109999999997</v>
      </c>
    </row>
    <row r="14" spans="1:14" ht="37.5" customHeight="1" x14ac:dyDescent="0.25">
      <c r="A14" s="7">
        <v>2</v>
      </c>
      <c r="B14" s="7" t="s">
        <v>10</v>
      </c>
      <c r="C14" s="7" t="s">
        <v>15</v>
      </c>
      <c r="D14" s="7">
        <v>1</v>
      </c>
      <c r="E14" s="15" t="s">
        <v>16</v>
      </c>
      <c r="F14" s="14">
        <v>1172.481</v>
      </c>
    </row>
    <row r="15" spans="1:14" ht="38.25" customHeight="1" x14ac:dyDescent="0.25">
      <c r="A15" s="7">
        <v>3</v>
      </c>
      <c r="B15" s="7" t="s">
        <v>10</v>
      </c>
      <c r="C15" s="7" t="s">
        <v>15</v>
      </c>
      <c r="D15" s="7">
        <f>D14+1</f>
        <v>2</v>
      </c>
      <c r="E15" s="15" t="s">
        <v>17</v>
      </c>
      <c r="F15" s="14">
        <v>1229.0829999999999</v>
      </c>
    </row>
    <row r="16" spans="1:14" ht="39.75" customHeight="1" x14ac:dyDescent="0.25">
      <c r="A16" s="7">
        <v>4</v>
      </c>
      <c r="B16" s="7" t="s">
        <v>10</v>
      </c>
      <c r="C16" s="7" t="s">
        <v>15</v>
      </c>
      <c r="D16" s="7">
        <f>D15+1</f>
        <v>3</v>
      </c>
      <c r="E16" s="15" t="s">
        <v>18</v>
      </c>
      <c r="F16" s="14">
        <v>915.74700000000007</v>
      </c>
    </row>
    <row r="17" spans="1:6" s="2" customFormat="1" ht="16.5" customHeight="1" x14ac:dyDescent="0.25">
      <c r="A17" s="83" t="s">
        <v>19</v>
      </c>
      <c r="B17" s="83"/>
      <c r="C17" s="83"/>
      <c r="D17" s="83"/>
      <c r="E17" s="83"/>
      <c r="F17" s="12">
        <f>F18+F20</f>
        <v>447.00599999999997</v>
      </c>
    </row>
    <row r="18" spans="1:6" s="2" customFormat="1" ht="15.75" customHeight="1" x14ac:dyDescent="0.25">
      <c r="A18" s="83" t="s">
        <v>20</v>
      </c>
      <c r="B18" s="83"/>
      <c r="C18" s="83"/>
      <c r="D18" s="83"/>
      <c r="E18" s="83"/>
      <c r="F18" s="12">
        <f t="shared" ref="F18" si="2">F19</f>
        <v>288.91800000000001</v>
      </c>
    </row>
    <row r="19" spans="1:6" s="2" customFormat="1" ht="36" customHeight="1" x14ac:dyDescent="0.25">
      <c r="A19" s="7">
        <v>5</v>
      </c>
      <c r="B19" s="7" t="s">
        <v>10</v>
      </c>
      <c r="C19" s="7" t="s">
        <v>21</v>
      </c>
      <c r="D19" s="7">
        <v>1</v>
      </c>
      <c r="E19" s="15" t="s">
        <v>22</v>
      </c>
      <c r="F19" s="14">
        <v>288.91800000000001</v>
      </c>
    </row>
    <row r="20" spans="1:6" s="2" customFormat="1" ht="15.75" customHeight="1" x14ac:dyDescent="0.25">
      <c r="A20" s="83" t="s">
        <v>23</v>
      </c>
      <c r="B20" s="83"/>
      <c r="C20" s="83"/>
      <c r="D20" s="83"/>
      <c r="E20" s="83"/>
      <c r="F20" s="12">
        <f t="shared" ref="F20" si="3">F21</f>
        <v>158.08799999999999</v>
      </c>
    </row>
    <row r="21" spans="1:6" s="2" customFormat="1" ht="38.25" customHeight="1" x14ac:dyDescent="0.25">
      <c r="A21" s="7">
        <v>6</v>
      </c>
      <c r="B21" s="7" t="s">
        <v>10</v>
      </c>
      <c r="C21" s="16" t="s">
        <v>24</v>
      </c>
      <c r="D21" s="7">
        <v>1</v>
      </c>
      <c r="E21" s="15" t="s">
        <v>25</v>
      </c>
      <c r="F21" s="14">
        <v>158.08799999999999</v>
      </c>
    </row>
    <row r="22" spans="1:6" s="2" customFormat="1" ht="16.5" customHeight="1" x14ac:dyDescent="0.25">
      <c r="A22" s="83" t="s">
        <v>26</v>
      </c>
      <c r="B22" s="83"/>
      <c r="C22" s="83"/>
      <c r="D22" s="83"/>
      <c r="E22" s="83"/>
      <c r="F22" s="12">
        <f>F23+F30</f>
        <v>16323.378000000001</v>
      </c>
    </row>
    <row r="23" spans="1:6" s="2" customFormat="1" ht="15.75" customHeight="1" x14ac:dyDescent="0.25">
      <c r="A23" s="83" t="s">
        <v>27</v>
      </c>
      <c r="B23" s="83"/>
      <c r="C23" s="83"/>
      <c r="D23" s="83"/>
      <c r="E23" s="83"/>
      <c r="F23" s="12">
        <f>F24+F25+F26+F27+F28+F29</f>
        <v>5221.3780000000006</v>
      </c>
    </row>
    <row r="24" spans="1:6" s="2" customFormat="1" ht="37.5" customHeight="1" x14ac:dyDescent="0.25">
      <c r="A24" s="7">
        <v>7</v>
      </c>
      <c r="B24" s="7" t="s">
        <v>10</v>
      </c>
      <c r="C24" s="7" t="s">
        <v>28</v>
      </c>
      <c r="D24" s="7">
        <v>1</v>
      </c>
      <c r="E24" s="15" t="s">
        <v>29</v>
      </c>
      <c r="F24" s="14">
        <v>802.82100000000003</v>
      </c>
    </row>
    <row r="25" spans="1:6" s="2" customFormat="1" ht="45" customHeight="1" x14ac:dyDescent="0.25">
      <c r="A25" s="7">
        <v>8</v>
      </c>
      <c r="B25" s="7" t="s">
        <v>10</v>
      </c>
      <c r="C25" s="7" t="s">
        <v>28</v>
      </c>
      <c r="D25" s="7">
        <f>D24+1</f>
        <v>2</v>
      </c>
      <c r="E25" s="15" t="s">
        <v>30</v>
      </c>
      <c r="F25" s="14">
        <v>641.0440000000001</v>
      </c>
    </row>
    <row r="26" spans="1:6" s="2" customFormat="1" ht="36" customHeight="1" x14ac:dyDescent="0.25">
      <c r="A26" s="7">
        <v>9</v>
      </c>
      <c r="B26" s="7" t="s">
        <v>10</v>
      </c>
      <c r="C26" s="7" t="s">
        <v>28</v>
      </c>
      <c r="D26" s="7">
        <f>D25+1</f>
        <v>3</v>
      </c>
      <c r="E26" s="15" t="s">
        <v>31</v>
      </c>
      <c r="F26" s="14">
        <v>1670.356</v>
      </c>
    </row>
    <row r="27" spans="1:6" s="2" customFormat="1" ht="40.5" customHeight="1" x14ac:dyDescent="0.25">
      <c r="A27" s="7">
        <v>10</v>
      </c>
      <c r="B27" s="7" t="s">
        <v>10</v>
      </c>
      <c r="C27" s="7" t="s">
        <v>28</v>
      </c>
      <c r="D27" s="7">
        <f>D26+1</f>
        <v>4</v>
      </c>
      <c r="E27" s="15" t="s">
        <v>32</v>
      </c>
      <c r="F27" s="14">
        <v>426.68899999999996</v>
      </c>
    </row>
    <row r="28" spans="1:6" s="2" customFormat="1" ht="41.25" customHeight="1" x14ac:dyDescent="0.25">
      <c r="A28" s="7">
        <v>11</v>
      </c>
      <c r="B28" s="7" t="s">
        <v>10</v>
      </c>
      <c r="C28" s="7" t="s">
        <v>28</v>
      </c>
      <c r="D28" s="7">
        <f>D27+1</f>
        <v>5</v>
      </c>
      <c r="E28" s="15" t="s">
        <v>33</v>
      </c>
      <c r="F28" s="14">
        <v>713.846</v>
      </c>
    </row>
    <row r="29" spans="1:6" s="2" customFormat="1" ht="33.75" customHeight="1" x14ac:dyDescent="0.25">
      <c r="A29" s="7">
        <v>12</v>
      </c>
      <c r="B29" s="7" t="s">
        <v>10</v>
      </c>
      <c r="C29" s="7" t="s">
        <v>28</v>
      </c>
      <c r="D29" s="7">
        <f>D28+1</f>
        <v>6</v>
      </c>
      <c r="E29" s="15" t="s">
        <v>34</v>
      </c>
      <c r="F29" s="14">
        <v>966.62200000000007</v>
      </c>
    </row>
    <row r="30" spans="1:6" s="2" customFormat="1" ht="15.75" customHeight="1" x14ac:dyDescent="0.25">
      <c r="A30" s="83" t="s">
        <v>35</v>
      </c>
      <c r="B30" s="83"/>
      <c r="C30" s="83"/>
      <c r="D30" s="83"/>
      <c r="E30" s="83"/>
      <c r="F30" s="12">
        <f>F31+F32+F33+F34</f>
        <v>11102</v>
      </c>
    </row>
    <row r="31" spans="1:6" s="2" customFormat="1" ht="37.5" customHeight="1" x14ac:dyDescent="0.25">
      <c r="A31" s="7">
        <v>13</v>
      </c>
      <c r="B31" s="7" t="s">
        <v>10</v>
      </c>
      <c r="C31" s="7" t="s">
        <v>36</v>
      </c>
      <c r="D31" s="7">
        <v>1</v>
      </c>
      <c r="E31" s="15" t="s">
        <v>37</v>
      </c>
      <c r="F31" s="14">
        <v>4909.9549999999999</v>
      </c>
    </row>
    <row r="32" spans="1:6" s="2" customFormat="1" ht="36" customHeight="1" x14ac:dyDescent="0.25">
      <c r="A32" s="7">
        <v>14</v>
      </c>
      <c r="B32" s="7" t="s">
        <v>10</v>
      </c>
      <c r="C32" s="7" t="s">
        <v>36</v>
      </c>
      <c r="D32" s="7">
        <f>D31+1</f>
        <v>2</v>
      </c>
      <c r="E32" s="15" t="s">
        <v>38</v>
      </c>
      <c r="F32" s="14">
        <v>2537.8900000000003</v>
      </c>
    </row>
    <row r="33" spans="1:6" s="2" customFormat="1" ht="36.75" customHeight="1" x14ac:dyDescent="0.25">
      <c r="A33" s="7">
        <v>15</v>
      </c>
      <c r="B33" s="7" t="s">
        <v>10</v>
      </c>
      <c r="C33" s="7" t="s">
        <v>36</v>
      </c>
      <c r="D33" s="7">
        <f>D32+1</f>
        <v>3</v>
      </c>
      <c r="E33" s="15" t="s">
        <v>39</v>
      </c>
      <c r="F33" s="14">
        <v>2264.8879999999999</v>
      </c>
    </row>
    <row r="34" spans="1:6" s="2" customFormat="1" ht="38.25" customHeight="1" x14ac:dyDescent="0.25">
      <c r="A34" s="7">
        <v>16</v>
      </c>
      <c r="B34" s="7" t="s">
        <v>10</v>
      </c>
      <c r="C34" s="7" t="s">
        <v>36</v>
      </c>
      <c r="D34" s="7">
        <f>D33+1</f>
        <v>4</v>
      </c>
      <c r="E34" s="15" t="s">
        <v>40</v>
      </c>
      <c r="F34" s="14">
        <v>1389.2669999999998</v>
      </c>
    </row>
    <row r="35" spans="1:6" s="2" customFormat="1" ht="15.75" customHeight="1" x14ac:dyDescent="0.25">
      <c r="A35" s="83" t="s">
        <v>41</v>
      </c>
      <c r="B35" s="83"/>
      <c r="C35" s="83"/>
      <c r="D35" s="83"/>
      <c r="E35" s="83"/>
      <c r="F35" s="12">
        <f>F36+F43</f>
        <v>23358.35</v>
      </c>
    </row>
    <row r="36" spans="1:6" s="2" customFormat="1" ht="15.75" customHeight="1" x14ac:dyDescent="0.25">
      <c r="A36" s="83" t="s">
        <v>42</v>
      </c>
      <c r="B36" s="83"/>
      <c r="C36" s="83"/>
      <c r="D36" s="83"/>
      <c r="E36" s="83"/>
      <c r="F36" s="12">
        <f>F37+F38+F39+F40+F41+F42</f>
        <v>14705.920999999998</v>
      </c>
    </row>
    <row r="37" spans="1:6" s="2" customFormat="1" ht="34.5" customHeight="1" x14ac:dyDescent="0.25">
      <c r="A37" s="7">
        <v>17</v>
      </c>
      <c r="B37" s="7" t="s">
        <v>10</v>
      </c>
      <c r="C37" s="7" t="s">
        <v>43</v>
      </c>
      <c r="D37" s="7">
        <v>1</v>
      </c>
      <c r="E37" s="13" t="s">
        <v>44</v>
      </c>
      <c r="F37" s="14">
        <v>1972.7449999999999</v>
      </c>
    </row>
    <row r="38" spans="1:6" s="2" customFormat="1" ht="33.75" customHeight="1" x14ac:dyDescent="0.25">
      <c r="A38" s="7">
        <v>18</v>
      </c>
      <c r="B38" s="7" t="s">
        <v>10</v>
      </c>
      <c r="C38" s="7" t="s">
        <v>43</v>
      </c>
      <c r="D38" s="7">
        <f>D37+1</f>
        <v>2</v>
      </c>
      <c r="E38" s="13" t="s">
        <v>45</v>
      </c>
      <c r="F38" s="14">
        <v>2248.9299999999998</v>
      </c>
    </row>
    <row r="39" spans="1:6" s="2" customFormat="1" ht="44.25" customHeight="1" x14ac:dyDescent="0.25">
      <c r="A39" s="7">
        <v>19</v>
      </c>
      <c r="B39" s="7" t="s">
        <v>10</v>
      </c>
      <c r="C39" s="7" t="s">
        <v>43</v>
      </c>
      <c r="D39" s="7">
        <f>D38+1</f>
        <v>3</v>
      </c>
      <c r="E39" s="13" t="s">
        <v>46</v>
      </c>
      <c r="F39" s="14">
        <v>2444.41</v>
      </c>
    </row>
    <row r="40" spans="1:6" s="2" customFormat="1" ht="39" customHeight="1" x14ac:dyDescent="0.25">
      <c r="A40" s="7">
        <v>20</v>
      </c>
      <c r="B40" s="7" t="s">
        <v>10</v>
      </c>
      <c r="C40" s="7" t="s">
        <v>43</v>
      </c>
      <c r="D40" s="7">
        <f>D39+1</f>
        <v>4</v>
      </c>
      <c r="E40" s="13" t="s">
        <v>47</v>
      </c>
      <c r="F40" s="14">
        <v>2586.09</v>
      </c>
    </row>
    <row r="41" spans="1:6" s="2" customFormat="1" ht="36.75" customHeight="1" x14ac:dyDescent="0.25">
      <c r="A41" s="7">
        <v>21</v>
      </c>
      <c r="B41" s="7" t="s">
        <v>10</v>
      </c>
      <c r="C41" s="7" t="s">
        <v>43</v>
      </c>
      <c r="D41" s="7">
        <f>D40+1</f>
        <v>5</v>
      </c>
      <c r="E41" s="13" t="s">
        <v>48</v>
      </c>
      <c r="F41" s="14">
        <v>2760.0509999999999</v>
      </c>
    </row>
    <row r="42" spans="1:6" s="2" customFormat="1" ht="36.75" customHeight="1" x14ac:dyDescent="0.25">
      <c r="A42" s="7">
        <v>22</v>
      </c>
      <c r="B42" s="7" t="s">
        <v>10</v>
      </c>
      <c r="C42" s="7" t="s">
        <v>43</v>
      </c>
      <c r="D42" s="7">
        <f>D41+1</f>
        <v>6</v>
      </c>
      <c r="E42" s="13" t="s">
        <v>49</v>
      </c>
      <c r="F42" s="14">
        <v>2693.6950000000002</v>
      </c>
    </row>
    <row r="43" spans="1:6" s="2" customFormat="1" ht="15.75" customHeight="1" x14ac:dyDescent="0.25">
      <c r="A43" s="83" t="s">
        <v>50</v>
      </c>
      <c r="B43" s="83"/>
      <c r="C43" s="83"/>
      <c r="D43" s="83"/>
      <c r="E43" s="83"/>
      <c r="F43" s="12">
        <f>F44+F45+F46+F47</f>
        <v>8652.4290000000001</v>
      </c>
    </row>
    <row r="44" spans="1:6" s="2" customFormat="1" ht="38.25" customHeight="1" x14ac:dyDescent="0.25">
      <c r="A44" s="7">
        <v>23</v>
      </c>
      <c r="B44" s="7" t="s">
        <v>10</v>
      </c>
      <c r="C44" s="7" t="s">
        <v>51</v>
      </c>
      <c r="D44" s="7">
        <v>1</v>
      </c>
      <c r="E44" s="13" t="s">
        <v>52</v>
      </c>
      <c r="F44" s="14">
        <v>2928.569</v>
      </c>
    </row>
    <row r="45" spans="1:6" s="2" customFormat="1" ht="33.75" customHeight="1" x14ac:dyDescent="0.25">
      <c r="A45" s="7">
        <v>24</v>
      </c>
      <c r="B45" s="7" t="s">
        <v>10</v>
      </c>
      <c r="C45" s="7" t="s">
        <v>51</v>
      </c>
      <c r="D45" s="7">
        <f>D44+1</f>
        <v>2</v>
      </c>
      <c r="E45" s="13" t="s">
        <v>53</v>
      </c>
      <c r="F45" s="14">
        <v>4088.4720000000002</v>
      </c>
    </row>
    <row r="46" spans="1:6" s="2" customFormat="1" ht="39.75" customHeight="1" x14ac:dyDescent="0.25">
      <c r="A46" s="7">
        <v>25</v>
      </c>
      <c r="B46" s="7" t="s">
        <v>10</v>
      </c>
      <c r="C46" s="7" t="s">
        <v>51</v>
      </c>
      <c r="D46" s="7">
        <f>D45+1</f>
        <v>3</v>
      </c>
      <c r="E46" s="13" t="s">
        <v>54</v>
      </c>
      <c r="F46" s="14">
        <v>953.97699999999998</v>
      </c>
    </row>
    <row r="47" spans="1:6" s="2" customFormat="1" ht="36.75" customHeight="1" x14ac:dyDescent="0.25">
      <c r="A47" s="7">
        <v>26</v>
      </c>
      <c r="B47" s="7" t="s">
        <v>10</v>
      </c>
      <c r="C47" s="7" t="s">
        <v>51</v>
      </c>
      <c r="D47" s="7">
        <f>D46+1</f>
        <v>4</v>
      </c>
      <c r="E47" s="13" t="s">
        <v>55</v>
      </c>
      <c r="F47" s="14">
        <v>681.41099999999994</v>
      </c>
    </row>
    <row r="48" spans="1:6" s="2" customFormat="1" ht="15.75" customHeight="1" x14ac:dyDescent="0.25">
      <c r="A48" s="83" t="s">
        <v>56</v>
      </c>
      <c r="B48" s="83"/>
      <c r="C48" s="83"/>
      <c r="D48" s="83"/>
      <c r="E48" s="83"/>
      <c r="F48" s="12">
        <f>F49+F50+F51+F52+F53+F54+F55+F56+F57+F58+F59+F60+F61+F62+F63+F64+F65+F66+F67+F68+F69+F70+F71+F72+F73</f>
        <v>39703.266999999985</v>
      </c>
    </row>
    <row r="49" spans="1:6" s="2" customFormat="1" ht="34.5" customHeight="1" x14ac:dyDescent="0.25">
      <c r="A49" s="102">
        <v>27</v>
      </c>
      <c r="B49" s="102" t="s">
        <v>10</v>
      </c>
      <c r="C49" s="103" t="s">
        <v>57</v>
      </c>
      <c r="D49" s="102">
        <v>1</v>
      </c>
      <c r="E49" s="17" t="s">
        <v>58</v>
      </c>
      <c r="F49" s="14">
        <v>2089.0990000000002</v>
      </c>
    </row>
    <row r="50" spans="1:6" s="2" customFormat="1" ht="41.25" customHeight="1" x14ac:dyDescent="0.25">
      <c r="A50" s="102"/>
      <c r="B50" s="102"/>
      <c r="C50" s="103"/>
      <c r="D50" s="102"/>
      <c r="E50" s="17" t="s">
        <v>59</v>
      </c>
      <c r="F50" s="14">
        <v>515.09399999999994</v>
      </c>
    </row>
    <row r="51" spans="1:6" s="2" customFormat="1" ht="61.5" customHeight="1" x14ac:dyDescent="0.25">
      <c r="A51" s="102">
        <v>28</v>
      </c>
      <c r="B51" s="102" t="s">
        <v>10</v>
      </c>
      <c r="C51" s="103" t="s">
        <v>57</v>
      </c>
      <c r="D51" s="102">
        <v>2</v>
      </c>
      <c r="E51" s="15" t="s">
        <v>60</v>
      </c>
      <c r="F51" s="14">
        <v>3074.9659999999999</v>
      </c>
    </row>
    <row r="52" spans="1:6" s="2" customFormat="1" ht="70.5" customHeight="1" x14ac:dyDescent="0.25">
      <c r="A52" s="102"/>
      <c r="B52" s="102"/>
      <c r="C52" s="103"/>
      <c r="D52" s="102"/>
      <c r="E52" s="15" t="s">
        <v>61</v>
      </c>
      <c r="F52" s="14">
        <v>4262.5439999999999</v>
      </c>
    </row>
    <row r="53" spans="1:6" s="2" customFormat="1" ht="44.25" customHeight="1" x14ac:dyDescent="0.25">
      <c r="A53" s="102">
        <v>29</v>
      </c>
      <c r="B53" s="102" t="s">
        <v>10</v>
      </c>
      <c r="C53" s="103" t="s">
        <v>57</v>
      </c>
      <c r="D53" s="102">
        <v>3</v>
      </c>
      <c r="E53" s="15" t="s">
        <v>62</v>
      </c>
      <c r="F53" s="14">
        <v>2932.223</v>
      </c>
    </row>
    <row r="54" spans="1:6" s="2" customFormat="1" ht="52.5" customHeight="1" x14ac:dyDescent="0.25">
      <c r="A54" s="102"/>
      <c r="B54" s="102"/>
      <c r="C54" s="103"/>
      <c r="D54" s="102"/>
      <c r="E54" s="15" t="s">
        <v>63</v>
      </c>
      <c r="F54" s="14">
        <v>131.44499999999999</v>
      </c>
    </row>
    <row r="55" spans="1:6" s="2" customFormat="1" ht="55.5" customHeight="1" x14ac:dyDescent="0.25">
      <c r="A55" s="102"/>
      <c r="B55" s="102"/>
      <c r="C55" s="103"/>
      <c r="D55" s="102"/>
      <c r="E55" s="15" t="s">
        <v>64</v>
      </c>
      <c r="F55" s="14">
        <v>2835.1479999999997</v>
      </c>
    </row>
    <row r="56" spans="1:6" s="2" customFormat="1" ht="37.5" customHeight="1" x14ac:dyDescent="0.25">
      <c r="A56" s="102">
        <v>30</v>
      </c>
      <c r="B56" s="102" t="s">
        <v>10</v>
      </c>
      <c r="C56" s="103" t="s">
        <v>57</v>
      </c>
      <c r="D56" s="102">
        <v>4</v>
      </c>
      <c r="E56" s="15" t="s">
        <v>65</v>
      </c>
      <c r="F56" s="14">
        <v>3615.2</v>
      </c>
    </row>
    <row r="57" spans="1:6" s="2" customFormat="1" ht="42" customHeight="1" x14ac:dyDescent="0.25">
      <c r="A57" s="102"/>
      <c r="B57" s="102"/>
      <c r="C57" s="103"/>
      <c r="D57" s="102"/>
      <c r="E57" s="15" t="s">
        <v>66</v>
      </c>
      <c r="F57" s="14">
        <v>1364.047</v>
      </c>
    </row>
    <row r="58" spans="1:6" s="2" customFormat="1" ht="46.5" customHeight="1" x14ac:dyDescent="0.25">
      <c r="A58" s="102">
        <v>31</v>
      </c>
      <c r="B58" s="102" t="s">
        <v>10</v>
      </c>
      <c r="C58" s="103" t="s">
        <v>57</v>
      </c>
      <c r="D58" s="102">
        <v>5</v>
      </c>
      <c r="E58" s="15" t="s">
        <v>67</v>
      </c>
      <c r="F58" s="14">
        <v>1507.1279999999999</v>
      </c>
    </row>
    <row r="59" spans="1:6" s="2" customFormat="1" ht="39.75" customHeight="1" x14ac:dyDescent="0.25">
      <c r="A59" s="102"/>
      <c r="B59" s="102"/>
      <c r="C59" s="103"/>
      <c r="D59" s="102"/>
      <c r="E59" s="15" t="s">
        <v>68</v>
      </c>
      <c r="F59" s="14">
        <v>1621.5940000000001</v>
      </c>
    </row>
    <row r="60" spans="1:6" s="2" customFormat="1" ht="42" customHeight="1" x14ac:dyDescent="0.25">
      <c r="A60" s="7">
        <v>32</v>
      </c>
      <c r="B60" s="7" t="s">
        <v>10</v>
      </c>
      <c r="C60" s="16" t="s">
        <v>57</v>
      </c>
      <c r="D60" s="7">
        <v>6</v>
      </c>
      <c r="E60" s="15" t="s">
        <v>69</v>
      </c>
      <c r="F60" s="14">
        <v>992.03399999999999</v>
      </c>
    </row>
    <row r="61" spans="1:6" s="2" customFormat="1" ht="39" customHeight="1" x14ac:dyDescent="0.25">
      <c r="A61" s="102">
        <v>33</v>
      </c>
      <c r="B61" s="102" t="s">
        <v>10</v>
      </c>
      <c r="C61" s="103" t="s">
        <v>57</v>
      </c>
      <c r="D61" s="102">
        <v>7</v>
      </c>
      <c r="E61" s="15" t="s">
        <v>70</v>
      </c>
      <c r="F61" s="14">
        <v>2883.1439999999998</v>
      </c>
    </row>
    <row r="62" spans="1:6" s="2" customFormat="1" ht="57" customHeight="1" x14ac:dyDescent="0.25">
      <c r="A62" s="102"/>
      <c r="B62" s="102"/>
      <c r="C62" s="103"/>
      <c r="D62" s="102"/>
      <c r="E62" s="15" t="s">
        <v>71</v>
      </c>
      <c r="F62" s="14">
        <v>4485.1359999999995</v>
      </c>
    </row>
    <row r="63" spans="1:6" s="2" customFormat="1" ht="37.5" customHeight="1" x14ac:dyDescent="0.25">
      <c r="A63" s="7">
        <v>34</v>
      </c>
      <c r="B63" s="7" t="s">
        <v>10</v>
      </c>
      <c r="C63" s="16" t="s">
        <v>57</v>
      </c>
      <c r="D63" s="7">
        <v>8</v>
      </c>
      <c r="E63" s="15" t="s">
        <v>72</v>
      </c>
      <c r="F63" s="14">
        <v>496.017</v>
      </c>
    </row>
    <row r="64" spans="1:6" s="2" customFormat="1" ht="39.75" customHeight="1" x14ac:dyDescent="0.25">
      <c r="A64" s="102">
        <v>35</v>
      </c>
      <c r="B64" s="102" t="s">
        <v>10</v>
      </c>
      <c r="C64" s="103" t="s">
        <v>57</v>
      </c>
      <c r="D64" s="102">
        <v>9</v>
      </c>
      <c r="E64" s="15" t="s">
        <v>73</v>
      </c>
      <c r="F64" s="14">
        <v>381.55100000000004</v>
      </c>
    </row>
    <row r="65" spans="1:6" s="2" customFormat="1" ht="38.25" customHeight="1" x14ac:dyDescent="0.25">
      <c r="A65" s="102"/>
      <c r="B65" s="102"/>
      <c r="C65" s="103"/>
      <c r="D65" s="102"/>
      <c r="E65" s="15" t="s">
        <v>74</v>
      </c>
      <c r="F65" s="14">
        <v>286.16300000000001</v>
      </c>
    </row>
    <row r="66" spans="1:6" s="2" customFormat="1" ht="43.5" customHeight="1" x14ac:dyDescent="0.25">
      <c r="A66" s="7">
        <v>36</v>
      </c>
      <c r="B66" s="7" t="s">
        <v>10</v>
      </c>
      <c r="C66" s="16" t="s">
        <v>57</v>
      </c>
      <c r="D66" s="7">
        <v>10</v>
      </c>
      <c r="E66" s="15" t="s">
        <v>75</v>
      </c>
      <c r="F66" s="14">
        <v>305.24099999999999</v>
      </c>
    </row>
    <row r="67" spans="1:6" s="2" customFormat="1" ht="45.75" customHeight="1" x14ac:dyDescent="0.25">
      <c r="A67" s="7">
        <v>37</v>
      </c>
      <c r="B67" s="7" t="s">
        <v>10</v>
      </c>
      <c r="C67" s="16" t="s">
        <v>57</v>
      </c>
      <c r="D67" s="7">
        <v>11</v>
      </c>
      <c r="E67" s="15" t="s">
        <v>76</v>
      </c>
      <c r="F67" s="14">
        <v>381.55100000000004</v>
      </c>
    </row>
    <row r="68" spans="1:6" s="2" customFormat="1" ht="36.75" customHeight="1" x14ac:dyDescent="0.25">
      <c r="A68" s="7">
        <v>38</v>
      </c>
      <c r="B68" s="7" t="s">
        <v>10</v>
      </c>
      <c r="C68" s="16" t="s">
        <v>57</v>
      </c>
      <c r="D68" s="7">
        <v>12</v>
      </c>
      <c r="E68" s="15" t="s">
        <v>77</v>
      </c>
      <c r="F68" s="14">
        <v>992.03399999999999</v>
      </c>
    </row>
    <row r="69" spans="1:6" s="2" customFormat="1" ht="42" customHeight="1" x14ac:dyDescent="0.25">
      <c r="A69" s="102">
        <v>39</v>
      </c>
      <c r="B69" s="102" t="s">
        <v>10</v>
      </c>
      <c r="C69" s="103" t="s">
        <v>57</v>
      </c>
      <c r="D69" s="102">
        <v>13</v>
      </c>
      <c r="E69" s="15" t="s">
        <v>78</v>
      </c>
      <c r="F69" s="14">
        <v>1945.9119999999998</v>
      </c>
    </row>
    <row r="70" spans="1:6" s="2" customFormat="1" ht="39" customHeight="1" x14ac:dyDescent="0.25">
      <c r="A70" s="102"/>
      <c r="B70" s="102"/>
      <c r="C70" s="103"/>
      <c r="D70" s="102"/>
      <c r="E70" s="15" t="s">
        <v>79</v>
      </c>
      <c r="F70" s="14">
        <v>934.80100000000004</v>
      </c>
    </row>
    <row r="71" spans="1:6" s="2" customFormat="1" ht="35.25" customHeight="1" x14ac:dyDescent="0.25">
      <c r="A71" s="102">
        <v>40</v>
      </c>
      <c r="B71" s="102" t="s">
        <v>10</v>
      </c>
      <c r="C71" s="103" t="s">
        <v>57</v>
      </c>
      <c r="D71" s="102">
        <v>14</v>
      </c>
      <c r="E71" s="15" t="s">
        <v>80</v>
      </c>
      <c r="F71" s="14">
        <v>125.91199999999999</v>
      </c>
    </row>
    <row r="72" spans="1:6" s="2" customFormat="1" ht="43.5" customHeight="1" x14ac:dyDescent="0.25">
      <c r="A72" s="102"/>
      <c r="B72" s="102"/>
      <c r="C72" s="103"/>
      <c r="D72" s="102"/>
      <c r="E72" s="15" t="s">
        <v>81</v>
      </c>
      <c r="F72" s="14">
        <v>572.327</v>
      </c>
    </row>
    <row r="73" spans="1:6" s="2" customFormat="1" ht="41.25" customHeight="1" x14ac:dyDescent="0.25">
      <c r="A73" s="7">
        <v>41</v>
      </c>
      <c r="B73" s="7" t="s">
        <v>10</v>
      </c>
      <c r="C73" s="16" t="s">
        <v>57</v>
      </c>
      <c r="D73" s="7">
        <v>15</v>
      </c>
      <c r="E73" s="15" t="s">
        <v>82</v>
      </c>
      <c r="F73" s="14">
        <v>972.95600000000002</v>
      </c>
    </row>
    <row r="74" spans="1:6" s="2" customFormat="1" ht="21" customHeight="1" x14ac:dyDescent="0.25">
      <c r="A74" s="83" t="s">
        <v>83</v>
      </c>
      <c r="B74" s="83"/>
      <c r="C74" s="83"/>
      <c r="D74" s="83"/>
      <c r="E74" s="83"/>
      <c r="F74" s="12">
        <f t="shared" ref="F74:F75" si="4">F75</f>
        <v>913.09199999999998</v>
      </c>
    </row>
    <row r="75" spans="1:6" s="2" customFormat="1" ht="20.25" customHeight="1" x14ac:dyDescent="0.25">
      <c r="A75" s="83" t="s">
        <v>84</v>
      </c>
      <c r="B75" s="83"/>
      <c r="C75" s="83"/>
      <c r="D75" s="83"/>
      <c r="E75" s="83"/>
      <c r="F75" s="12">
        <f t="shared" si="4"/>
        <v>913.09199999999998</v>
      </c>
    </row>
    <row r="76" spans="1:6" s="2" customFormat="1" ht="41.25" customHeight="1" x14ac:dyDescent="0.25">
      <c r="A76" s="7">
        <v>42</v>
      </c>
      <c r="B76" s="7" t="s">
        <v>10</v>
      </c>
      <c r="C76" s="18" t="s">
        <v>85</v>
      </c>
      <c r="D76" s="7">
        <v>1</v>
      </c>
      <c r="E76" s="15" t="s">
        <v>86</v>
      </c>
      <c r="F76" s="14">
        <v>913.09199999999998</v>
      </c>
    </row>
    <row r="77" spans="1:6" s="2" customFormat="1" ht="15.75" customHeight="1" x14ac:dyDescent="0.25">
      <c r="A77" s="83" t="s">
        <v>87</v>
      </c>
      <c r="B77" s="83"/>
      <c r="C77" s="83"/>
      <c r="D77" s="83"/>
      <c r="E77" s="83"/>
      <c r="F77" s="12">
        <f>F79+F80</f>
        <v>6335.1220000000003</v>
      </c>
    </row>
    <row r="78" spans="1:6" s="2" customFormat="1" ht="15.75" customHeight="1" x14ac:dyDescent="0.25">
      <c r="A78" s="83" t="s">
        <v>88</v>
      </c>
      <c r="B78" s="83"/>
      <c r="C78" s="83"/>
      <c r="D78" s="83"/>
      <c r="E78" s="83"/>
      <c r="F78" s="12">
        <f>F79+F80</f>
        <v>6335.1220000000003</v>
      </c>
    </row>
    <row r="79" spans="1:6" s="2" customFormat="1" ht="36" customHeight="1" x14ac:dyDescent="0.25">
      <c r="A79" s="7">
        <v>43</v>
      </c>
      <c r="B79" s="7" t="s">
        <v>10</v>
      </c>
      <c r="C79" s="7" t="s">
        <v>89</v>
      </c>
      <c r="D79" s="7">
        <v>1</v>
      </c>
      <c r="E79" s="15" t="s">
        <v>90</v>
      </c>
      <c r="F79" s="14">
        <v>2382.931</v>
      </c>
    </row>
    <row r="80" spans="1:6" s="2" customFormat="1" ht="46.5" customHeight="1" x14ac:dyDescent="0.25">
      <c r="A80" s="7">
        <v>44</v>
      </c>
      <c r="B80" s="7" t="s">
        <v>10</v>
      </c>
      <c r="C80" s="7" t="s">
        <v>89</v>
      </c>
      <c r="D80" s="7">
        <v>2</v>
      </c>
      <c r="E80" s="15" t="s">
        <v>91</v>
      </c>
      <c r="F80" s="14">
        <v>3952.1910000000003</v>
      </c>
    </row>
    <row r="81" spans="1:6" s="2" customFormat="1" ht="15.75" customHeight="1" x14ac:dyDescent="0.25">
      <c r="A81" s="83" t="s">
        <v>92</v>
      </c>
      <c r="B81" s="83"/>
      <c r="C81" s="83"/>
      <c r="D81" s="83"/>
      <c r="E81" s="83"/>
      <c r="F81" s="12">
        <f>F82+F90+F95</f>
        <v>23374.069</v>
      </c>
    </row>
    <row r="82" spans="1:6" s="2" customFormat="1" ht="15.75" customHeight="1" x14ac:dyDescent="0.25">
      <c r="A82" s="83" t="s">
        <v>93</v>
      </c>
      <c r="B82" s="83"/>
      <c r="C82" s="83"/>
      <c r="D82" s="83"/>
      <c r="E82" s="83"/>
      <c r="F82" s="12">
        <f>F83+F84+F85+F86+F87+F88+F89</f>
        <v>15182.682999999999</v>
      </c>
    </row>
    <row r="83" spans="1:6" s="2" customFormat="1" ht="36.75" customHeight="1" x14ac:dyDescent="0.25">
      <c r="A83" s="7">
        <v>45</v>
      </c>
      <c r="B83" s="7" t="s">
        <v>10</v>
      </c>
      <c r="C83" s="7" t="s">
        <v>94</v>
      </c>
      <c r="D83" s="7">
        <v>1</v>
      </c>
      <c r="E83" s="15" t="s">
        <v>95</v>
      </c>
      <c r="F83" s="14">
        <v>2166.8910000000001</v>
      </c>
    </row>
    <row r="84" spans="1:6" s="2" customFormat="1" ht="39.75" customHeight="1" x14ac:dyDescent="0.25">
      <c r="A84" s="7">
        <v>46</v>
      </c>
      <c r="B84" s="7" t="s">
        <v>10</v>
      </c>
      <c r="C84" s="7" t="s">
        <v>94</v>
      </c>
      <c r="D84" s="7">
        <f t="shared" ref="D84:D89" si="5">D83+1</f>
        <v>2</v>
      </c>
      <c r="E84" s="15" t="s">
        <v>96</v>
      </c>
      <c r="F84" s="14">
        <v>2007.9850000000001</v>
      </c>
    </row>
    <row r="85" spans="1:6" s="2" customFormat="1" ht="39.75" customHeight="1" x14ac:dyDescent="0.25">
      <c r="A85" s="7">
        <v>47</v>
      </c>
      <c r="B85" s="7" t="s">
        <v>10</v>
      </c>
      <c r="C85" s="7" t="s">
        <v>94</v>
      </c>
      <c r="D85" s="7">
        <f t="shared" si="5"/>
        <v>3</v>
      </c>
      <c r="E85" s="15" t="s">
        <v>97</v>
      </c>
      <c r="F85" s="14">
        <v>1415.703</v>
      </c>
    </row>
    <row r="86" spans="1:6" s="2" customFormat="1" ht="33.75" customHeight="1" x14ac:dyDescent="0.25">
      <c r="A86" s="7">
        <v>48</v>
      </c>
      <c r="B86" s="7" t="s">
        <v>10</v>
      </c>
      <c r="C86" s="7" t="s">
        <v>94</v>
      </c>
      <c r="D86" s="7">
        <f t="shared" si="5"/>
        <v>4</v>
      </c>
      <c r="E86" s="15" t="s">
        <v>98</v>
      </c>
      <c r="F86" s="14">
        <v>4015.9709999999995</v>
      </c>
    </row>
    <row r="87" spans="1:6" s="2" customFormat="1" ht="36.75" customHeight="1" x14ac:dyDescent="0.25">
      <c r="A87" s="7">
        <v>49</v>
      </c>
      <c r="B87" s="7" t="s">
        <v>10</v>
      </c>
      <c r="C87" s="7" t="s">
        <v>94</v>
      </c>
      <c r="D87" s="7">
        <f t="shared" si="5"/>
        <v>5</v>
      </c>
      <c r="E87" s="15" t="s">
        <v>99</v>
      </c>
      <c r="F87" s="14">
        <v>3120.3239999999996</v>
      </c>
    </row>
    <row r="88" spans="1:6" s="2" customFormat="1" ht="34.5" customHeight="1" x14ac:dyDescent="0.25">
      <c r="A88" s="7">
        <v>50</v>
      </c>
      <c r="B88" s="7" t="s">
        <v>10</v>
      </c>
      <c r="C88" s="7" t="s">
        <v>94</v>
      </c>
      <c r="D88" s="7">
        <f t="shared" si="5"/>
        <v>6</v>
      </c>
      <c r="E88" s="15" t="s">
        <v>100</v>
      </c>
      <c r="F88" s="14">
        <v>1733.5129999999999</v>
      </c>
    </row>
    <row r="89" spans="1:6" s="2" customFormat="1" ht="39" customHeight="1" x14ac:dyDescent="0.25">
      <c r="A89" s="7">
        <v>51</v>
      </c>
      <c r="B89" s="7" t="s">
        <v>10</v>
      </c>
      <c r="C89" s="7" t="s">
        <v>94</v>
      </c>
      <c r="D89" s="7">
        <f t="shared" si="5"/>
        <v>7</v>
      </c>
      <c r="E89" s="15" t="s">
        <v>101</v>
      </c>
      <c r="F89" s="14">
        <v>722.29600000000005</v>
      </c>
    </row>
    <row r="90" spans="1:6" s="2" customFormat="1" ht="15.75" customHeight="1" x14ac:dyDescent="0.25">
      <c r="A90" s="83" t="s">
        <v>102</v>
      </c>
      <c r="B90" s="83"/>
      <c r="C90" s="83"/>
      <c r="D90" s="83"/>
      <c r="E90" s="83"/>
      <c r="F90" s="12">
        <f>F91+F92+F93+F94</f>
        <v>2845.8490000000006</v>
      </c>
    </row>
    <row r="91" spans="1:6" s="2" customFormat="1" ht="41.25" customHeight="1" x14ac:dyDescent="0.25">
      <c r="A91" s="7">
        <v>52</v>
      </c>
      <c r="B91" s="7" t="s">
        <v>10</v>
      </c>
      <c r="C91" s="7" t="s">
        <v>103</v>
      </c>
      <c r="D91" s="7">
        <v>1</v>
      </c>
      <c r="E91" s="15" t="s">
        <v>104</v>
      </c>
      <c r="F91" s="14">
        <v>375.59400000000005</v>
      </c>
    </row>
    <row r="92" spans="1:6" s="2" customFormat="1" ht="39" customHeight="1" x14ac:dyDescent="0.25">
      <c r="A92" s="7">
        <v>53</v>
      </c>
      <c r="B92" s="7" t="s">
        <v>10</v>
      </c>
      <c r="C92" s="7" t="s">
        <v>103</v>
      </c>
      <c r="D92" s="7">
        <f>D91+1</f>
        <v>2</v>
      </c>
      <c r="E92" s="15" t="s">
        <v>105</v>
      </c>
      <c r="F92" s="14">
        <v>1300.1350000000002</v>
      </c>
    </row>
    <row r="93" spans="1:6" s="2" customFormat="1" ht="39" customHeight="1" x14ac:dyDescent="0.25">
      <c r="A93" s="7">
        <v>54</v>
      </c>
      <c r="B93" s="7" t="s">
        <v>10</v>
      </c>
      <c r="C93" s="7" t="s">
        <v>103</v>
      </c>
      <c r="D93" s="7">
        <f>D92+1</f>
        <v>3</v>
      </c>
      <c r="E93" s="15" t="s">
        <v>106</v>
      </c>
      <c r="F93" s="14">
        <v>505.608</v>
      </c>
    </row>
    <row r="94" spans="1:6" s="2" customFormat="1" ht="30.75" customHeight="1" x14ac:dyDescent="0.25">
      <c r="A94" s="7">
        <v>55</v>
      </c>
      <c r="B94" s="7" t="s">
        <v>10</v>
      </c>
      <c r="C94" s="7" t="s">
        <v>103</v>
      </c>
      <c r="D94" s="7">
        <f>D93+1</f>
        <v>4</v>
      </c>
      <c r="E94" s="15" t="s">
        <v>107</v>
      </c>
      <c r="F94" s="14">
        <v>664.51200000000006</v>
      </c>
    </row>
    <row r="95" spans="1:6" s="2" customFormat="1" ht="18" customHeight="1" x14ac:dyDescent="0.25">
      <c r="A95" s="83" t="s">
        <v>108</v>
      </c>
      <c r="B95" s="83"/>
      <c r="C95" s="83"/>
      <c r="D95" s="83"/>
      <c r="E95" s="83"/>
      <c r="F95" s="12">
        <f>F96+F97+F98+F99+F100+F101+F102+F103</f>
        <v>5345.5370000000003</v>
      </c>
    </row>
    <row r="96" spans="1:6" s="2" customFormat="1" ht="38.25" customHeight="1" x14ac:dyDescent="0.25">
      <c r="A96" s="7">
        <v>56</v>
      </c>
      <c r="B96" s="7" t="s">
        <v>10</v>
      </c>
      <c r="C96" s="7" t="s">
        <v>109</v>
      </c>
      <c r="D96" s="7">
        <v>1</v>
      </c>
      <c r="E96" s="15" t="s">
        <v>110</v>
      </c>
      <c r="F96" s="14">
        <v>650.06700000000001</v>
      </c>
    </row>
    <row r="97" spans="1:6" s="2" customFormat="1" ht="42" customHeight="1" x14ac:dyDescent="0.25">
      <c r="A97" s="7">
        <v>57</v>
      </c>
      <c r="B97" s="7" t="s">
        <v>10</v>
      </c>
      <c r="C97" s="7" t="s">
        <v>109</v>
      </c>
      <c r="D97" s="7">
        <v>2</v>
      </c>
      <c r="E97" s="15" t="s">
        <v>111</v>
      </c>
      <c r="F97" s="14">
        <v>650.60699999999997</v>
      </c>
    </row>
    <row r="98" spans="1:6" s="2" customFormat="1" ht="35.25" customHeight="1" x14ac:dyDescent="0.25">
      <c r="A98" s="7">
        <v>58</v>
      </c>
      <c r="B98" s="7" t="s">
        <v>10</v>
      </c>
      <c r="C98" s="7" t="s">
        <v>109</v>
      </c>
      <c r="D98" s="7">
        <v>4</v>
      </c>
      <c r="E98" s="15" t="s">
        <v>112</v>
      </c>
      <c r="F98" s="14">
        <v>288.91800000000001</v>
      </c>
    </row>
    <row r="99" spans="1:6" s="2" customFormat="1" ht="38.25" customHeight="1" x14ac:dyDescent="0.25">
      <c r="A99" s="7">
        <v>59</v>
      </c>
      <c r="B99" s="7" t="s">
        <v>10</v>
      </c>
      <c r="C99" s="7" t="s">
        <v>109</v>
      </c>
      <c r="D99" s="7">
        <v>5</v>
      </c>
      <c r="E99" s="15" t="s">
        <v>113</v>
      </c>
      <c r="F99" s="14">
        <v>751.18899999999996</v>
      </c>
    </row>
    <row r="100" spans="1:6" s="2" customFormat="1" ht="36.75" customHeight="1" x14ac:dyDescent="0.25">
      <c r="A100" s="7">
        <v>60</v>
      </c>
      <c r="B100" s="7" t="s">
        <v>10</v>
      </c>
      <c r="C100" s="7" t="s">
        <v>109</v>
      </c>
      <c r="D100" s="7">
        <v>6</v>
      </c>
      <c r="E100" s="15" t="s">
        <v>114</v>
      </c>
      <c r="F100" s="14">
        <v>751.18899999999996</v>
      </c>
    </row>
    <row r="101" spans="1:6" s="2" customFormat="1" ht="39" customHeight="1" x14ac:dyDescent="0.25">
      <c r="A101" s="7">
        <v>61</v>
      </c>
      <c r="B101" s="7" t="s">
        <v>10</v>
      </c>
      <c r="C101" s="7" t="s">
        <v>109</v>
      </c>
      <c r="D101" s="7">
        <v>7</v>
      </c>
      <c r="E101" s="15" t="s">
        <v>115</v>
      </c>
      <c r="F101" s="14">
        <v>751.18899999999996</v>
      </c>
    </row>
    <row r="102" spans="1:6" s="2" customFormat="1" ht="36" customHeight="1" x14ac:dyDescent="0.25">
      <c r="A102" s="7">
        <v>62</v>
      </c>
      <c r="B102" s="7" t="s">
        <v>10</v>
      </c>
      <c r="C102" s="7" t="s">
        <v>109</v>
      </c>
      <c r="D102" s="7">
        <v>8</v>
      </c>
      <c r="E102" s="15" t="s">
        <v>116</v>
      </c>
      <c r="F102" s="14">
        <v>751.18899999999996</v>
      </c>
    </row>
    <row r="103" spans="1:6" s="2" customFormat="1" ht="43.5" customHeight="1" x14ac:dyDescent="0.25">
      <c r="A103" s="7">
        <v>63</v>
      </c>
      <c r="B103" s="7" t="s">
        <v>10</v>
      </c>
      <c r="C103" s="7" t="s">
        <v>109</v>
      </c>
      <c r="D103" s="7">
        <v>9</v>
      </c>
      <c r="E103" s="15" t="s">
        <v>117</v>
      </c>
      <c r="F103" s="14">
        <v>751.18899999999996</v>
      </c>
    </row>
    <row r="104" spans="1:6" s="2" customFormat="1" ht="14.25" customHeight="1" x14ac:dyDescent="0.25">
      <c r="A104" s="83" t="s">
        <v>118</v>
      </c>
      <c r="B104" s="83"/>
      <c r="C104" s="83"/>
      <c r="D104" s="83"/>
      <c r="E104" s="83"/>
      <c r="F104" s="12">
        <f t="shared" ref="F104" si="6">F105</f>
        <v>3372.991</v>
      </c>
    </row>
    <row r="105" spans="1:6" s="2" customFormat="1" ht="15" customHeight="1" x14ac:dyDescent="0.25">
      <c r="A105" s="83" t="s">
        <v>119</v>
      </c>
      <c r="B105" s="83"/>
      <c r="C105" s="83"/>
      <c r="D105" s="83"/>
      <c r="E105" s="83"/>
      <c r="F105" s="12">
        <f>F106+F107+F108</f>
        <v>3372.991</v>
      </c>
    </row>
    <row r="106" spans="1:6" s="2" customFormat="1" ht="39" customHeight="1" x14ac:dyDescent="0.25">
      <c r="A106" s="7">
        <v>64</v>
      </c>
      <c r="B106" s="7" t="s">
        <v>10</v>
      </c>
      <c r="C106" s="7" t="s">
        <v>120</v>
      </c>
      <c r="D106" s="7">
        <v>1</v>
      </c>
      <c r="E106" s="15" t="s">
        <v>121</v>
      </c>
      <c r="F106" s="14">
        <v>919.90700000000004</v>
      </c>
    </row>
    <row r="107" spans="1:6" s="2" customFormat="1" ht="40.5" customHeight="1" x14ac:dyDescent="0.25">
      <c r="A107" s="7">
        <v>65</v>
      </c>
      <c r="B107" s="7" t="s">
        <v>10</v>
      </c>
      <c r="C107" s="7" t="s">
        <v>120</v>
      </c>
      <c r="D107" s="7">
        <v>2</v>
      </c>
      <c r="E107" s="15" t="s">
        <v>122</v>
      </c>
      <c r="F107" s="14">
        <v>340.70600000000002</v>
      </c>
    </row>
    <row r="108" spans="1:6" s="2" customFormat="1" ht="36.75" customHeight="1" x14ac:dyDescent="0.25">
      <c r="A108" s="7">
        <v>66</v>
      </c>
      <c r="B108" s="7" t="s">
        <v>10</v>
      </c>
      <c r="C108" s="7" t="s">
        <v>120</v>
      </c>
      <c r="D108" s="7">
        <v>3</v>
      </c>
      <c r="E108" s="15" t="s">
        <v>123</v>
      </c>
      <c r="F108" s="14">
        <v>2112.3780000000002</v>
      </c>
    </row>
    <row r="109" spans="1:6" s="2" customFormat="1" ht="15.75" customHeight="1" x14ac:dyDescent="0.25">
      <c r="A109" s="83" t="s">
        <v>124</v>
      </c>
      <c r="B109" s="83"/>
      <c r="C109" s="83"/>
      <c r="D109" s="83"/>
      <c r="E109" s="83"/>
      <c r="F109" s="12">
        <f t="shared" ref="F109:F110" si="7">F110</f>
        <v>216.68900000000002</v>
      </c>
    </row>
    <row r="110" spans="1:6" s="2" customFormat="1" ht="15.75" customHeight="1" x14ac:dyDescent="0.25">
      <c r="A110" s="83" t="s">
        <v>125</v>
      </c>
      <c r="B110" s="83"/>
      <c r="C110" s="83"/>
      <c r="D110" s="83"/>
      <c r="E110" s="83"/>
      <c r="F110" s="12">
        <f t="shared" si="7"/>
        <v>216.68900000000002</v>
      </c>
    </row>
    <row r="111" spans="1:6" s="2" customFormat="1" ht="42.75" customHeight="1" x14ac:dyDescent="0.25">
      <c r="A111" s="7">
        <v>67</v>
      </c>
      <c r="B111" s="7" t="s">
        <v>10</v>
      </c>
      <c r="C111" s="7" t="s">
        <v>126</v>
      </c>
      <c r="D111" s="7">
        <v>1</v>
      </c>
      <c r="E111" s="15" t="s">
        <v>127</v>
      </c>
      <c r="F111" s="14">
        <v>216.68900000000002</v>
      </c>
    </row>
    <row r="112" spans="1:6" s="2" customFormat="1" ht="15.75" customHeight="1" x14ac:dyDescent="0.25">
      <c r="A112" s="83" t="s">
        <v>128</v>
      </c>
      <c r="B112" s="83"/>
      <c r="C112" s="83"/>
      <c r="D112" s="83"/>
      <c r="E112" s="83"/>
      <c r="F112" s="12">
        <f>F113+F120+F125</f>
        <v>59410.146999999983</v>
      </c>
    </row>
    <row r="113" spans="1:6" s="2" customFormat="1" ht="15.75" customHeight="1" x14ac:dyDescent="0.25">
      <c r="A113" s="83" t="s">
        <v>129</v>
      </c>
      <c r="B113" s="83"/>
      <c r="C113" s="83"/>
      <c r="D113" s="83"/>
      <c r="E113" s="83"/>
      <c r="F113" s="12">
        <f>F114+F115+F116+F117+F118+F119</f>
        <v>14335.583000000001</v>
      </c>
    </row>
    <row r="114" spans="1:6" s="2" customFormat="1" ht="38.25" customHeight="1" x14ac:dyDescent="0.25">
      <c r="A114" s="7">
        <v>68</v>
      </c>
      <c r="B114" s="7" t="s">
        <v>10</v>
      </c>
      <c r="C114" s="7" t="s">
        <v>130</v>
      </c>
      <c r="D114" s="7">
        <v>1</v>
      </c>
      <c r="E114" s="17" t="s">
        <v>131</v>
      </c>
      <c r="F114" s="14">
        <v>3842.2219999999998</v>
      </c>
    </row>
    <row r="115" spans="1:6" s="2" customFormat="1" ht="37.5" customHeight="1" x14ac:dyDescent="0.25">
      <c r="A115" s="7">
        <v>69</v>
      </c>
      <c r="B115" s="7" t="s">
        <v>10</v>
      </c>
      <c r="C115" s="7" t="s">
        <v>130</v>
      </c>
      <c r="D115" s="7">
        <v>2</v>
      </c>
      <c r="E115" s="17" t="s">
        <v>132</v>
      </c>
      <c r="F115" s="14">
        <v>1393.3579999999999</v>
      </c>
    </row>
    <row r="116" spans="1:6" s="2" customFormat="1" ht="41.25" customHeight="1" x14ac:dyDescent="0.25">
      <c r="A116" s="7">
        <v>70</v>
      </c>
      <c r="B116" s="7" t="s">
        <v>10</v>
      </c>
      <c r="C116" s="7" t="s">
        <v>130</v>
      </c>
      <c r="D116" s="7">
        <v>3</v>
      </c>
      <c r="E116" s="17" t="s">
        <v>133</v>
      </c>
      <c r="F116" s="14">
        <v>3033.3339999999998</v>
      </c>
    </row>
    <row r="117" spans="1:6" s="2" customFormat="1" ht="41.25" customHeight="1" x14ac:dyDescent="0.25">
      <c r="A117" s="7">
        <v>71</v>
      </c>
      <c r="B117" s="7" t="s">
        <v>10</v>
      </c>
      <c r="C117" s="7" t="s">
        <v>130</v>
      </c>
      <c r="D117" s="7">
        <v>4</v>
      </c>
      <c r="E117" s="17" t="s">
        <v>134</v>
      </c>
      <c r="F117" s="14">
        <v>2022.223</v>
      </c>
    </row>
    <row r="118" spans="1:6" s="2" customFormat="1" ht="41.25" customHeight="1" x14ac:dyDescent="0.25">
      <c r="A118" s="7">
        <v>72</v>
      </c>
      <c r="B118" s="7" t="s">
        <v>10</v>
      </c>
      <c r="C118" s="7" t="s">
        <v>130</v>
      </c>
      <c r="D118" s="7">
        <v>5</v>
      </c>
      <c r="E118" s="17" t="s">
        <v>135</v>
      </c>
      <c r="F118" s="14">
        <v>2022.223</v>
      </c>
    </row>
    <row r="119" spans="1:6" s="2" customFormat="1" ht="43.5" customHeight="1" x14ac:dyDescent="0.25">
      <c r="A119" s="7">
        <v>73</v>
      </c>
      <c r="B119" s="7" t="s">
        <v>10</v>
      </c>
      <c r="C119" s="7" t="s">
        <v>130</v>
      </c>
      <c r="D119" s="7">
        <v>6</v>
      </c>
      <c r="E119" s="17" t="s">
        <v>136</v>
      </c>
      <c r="F119" s="14">
        <v>2022.223</v>
      </c>
    </row>
    <row r="120" spans="1:6" s="2" customFormat="1" ht="15.75" customHeight="1" x14ac:dyDescent="0.25">
      <c r="A120" s="83" t="s">
        <v>137</v>
      </c>
      <c r="B120" s="83"/>
      <c r="C120" s="83"/>
      <c r="D120" s="83"/>
      <c r="E120" s="83"/>
      <c r="F120" s="12">
        <f>F121+F122+F123+F124</f>
        <v>5965.5559999999996</v>
      </c>
    </row>
    <row r="121" spans="1:6" s="2" customFormat="1" ht="39" customHeight="1" x14ac:dyDescent="0.25">
      <c r="A121" s="7">
        <v>74</v>
      </c>
      <c r="B121" s="7" t="s">
        <v>10</v>
      </c>
      <c r="C121" s="7" t="s">
        <v>138</v>
      </c>
      <c r="D121" s="7">
        <v>1</v>
      </c>
      <c r="E121" s="17" t="s">
        <v>139</v>
      </c>
      <c r="F121" s="14">
        <v>1617.778</v>
      </c>
    </row>
    <row r="122" spans="1:6" s="2" customFormat="1" ht="40.5" customHeight="1" x14ac:dyDescent="0.25">
      <c r="A122" s="7">
        <v>75</v>
      </c>
      <c r="B122" s="7" t="s">
        <v>10</v>
      </c>
      <c r="C122" s="7" t="s">
        <v>138</v>
      </c>
      <c r="D122" s="7">
        <v>2</v>
      </c>
      <c r="E122" s="17" t="s">
        <v>140</v>
      </c>
      <c r="F122" s="14">
        <v>1516.6669999999999</v>
      </c>
    </row>
    <row r="123" spans="1:6" s="2" customFormat="1" ht="42" customHeight="1" x14ac:dyDescent="0.25">
      <c r="A123" s="7">
        <v>76</v>
      </c>
      <c r="B123" s="7" t="s">
        <v>10</v>
      </c>
      <c r="C123" s="7" t="s">
        <v>138</v>
      </c>
      <c r="D123" s="7">
        <v>3</v>
      </c>
      <c r="E123" s="17" t="s">
        <v>141</v>
      </c>
      <c r="F123" s="14">
        <v>2224.4450000000002</v>
      </c>
    </row>
    <row r="124" spans="1:6" s="2" customFormat="1" ht="38.25" customHeight="1" x14ac:dyDescent="0.25">
      <c r="A124" s="7">
        <v>77</v>
      </c>
      <c r="B124" s="7" t="s">
        <v>10</v>
      </c>
      <c r="C124" s="7" t="s">
        <v>138</v>
      </c>
      <c r="D124" s="7">
        <v>4</v>
      </c>
      <c r="E124" s="17" t="s">
        <v>142</v>
      </c>
      <c r="F124" s="14">
        <v>606.66600000000005</v>
      </c>
    </row>
    <row r="125" spans="1:6" s="2" customFormat="1" ht="15.75" customHeight="1" x14ac:dyDescent="0.25">
      <c r="A125" s="83" t="s">
        <v>143</v>
      </c>
      <c r="B125" s="83"/>
      <c r="C125" s="83"/>
      <c r="D125" s="83"/>
      <c r="E125" s="83"/>
      <c r="F125" s="12">
        <f>F126+F127+F128+F129+F130+F131+F132</f>
        <v>39109.007999999987</v>
      </c>
    </row>
    <row r="126" spans="1:6" s="2" customFormat="1" ht="42" customHeight="1" x14ac:dyDescent="0.25">
      <c r="A126" s="102">
        <v>78</v>
      </c>
      <c r="B126" s="102" t="s">
        <v>10</v>
      </c>
      <c r="C126" s="103" t="s">
        <v>144</v>
      </c>
      <c r="D126" s="102">
        <v>1</v>
      </c>
      <c r="E126" s="17" t="s">
        <v>145</v>
      </c>
      <c r="F126" s="14">
        <v>9261.0060000000012</v>
      </c>
    </row>
    <row r="127" spans="1:6" s="2" customFormat="1" ht="39" customHeight="1" x14ac:dyDescent="0.25">
      <c r="A127" s="102"/>
      <c r="B127" s="102"/>
      <c r="C127" s="103"/>
      <c r="D127" s="102"/>
      <c r="E127" s="17" t="s">
        <v>146</v>
      </c>
      <c r="F127" s="14">
        <v>26288.891</v>
      </c>
    </row>
    <row r="128" spans="1:6" s="2" customFormat="1" ht="43.5" customHeight="1" x14ac:dyDescent="0.25">
      <c r="A128" s="7">
        <v>79</v>
      </c>
      <c r="B128" s="7" t="s">
        <v>10</v>
      </c>
      <c r="C128" s="18">
        <v>7658419</v>
      </c>
      <c r="D128" s="7">
        <v>2</v>
      </c>
      <c r="E128" s="17" t="s">
        <v>147</v>
      </c>
      <c r="F128" s="14">
        <v>1415.556</v>
      </c>
    </row>
    <row r="129" spans="1:6" s="2" customFormat="1" ht="43.5" customHeight="1" x14ac:dyDescent="0.25">
      <c r="A129" s="7">
        <v>80</v>
      </c>
      <c r="B129" s="7" t="s">
        <v>10</v>
      </c>
      <c r="C129" s="7" t="s">
        <v>144</v>
      </c>
      <c r="D129" s="7">
        <v>3</v>
      </c>
      <c r="E129" s="17" t="s">
        <v>148</v>
      </c>
      <c r="F129" s="14">
        <v>586.44299999999998</v>
      </c>
    </row>
    <row r="130" spans="1:6" s="2" customFormat="1" ht="44.25" customHeight="1" x14ac:dyDescent="0.25">
      <c r="A130" s="7">
        <v>81</v>
      </c>
      <c r="B130" s="7" t="s">
        <v>10</v>
      </c>
      <c r="C130" s="7" t="s">
        <v>144</v>
      </c>
      <c r="D130" s="7">
        <v>4</v>
      </c>
      <c r="E130" s="17" t="s">
        <v>149</v>
      </c>
      <c r="F130" s="14">
        <v>505.55599999999998</v>
      </c>
    </row>
    <row r="131" spans="1:6" s="2" customFormat="1" ht="40.5" customHeight="1" x14ac:dyDescent="0.25">
      <c r="A131" s="7">
        <v>82</v>
      </c>
      <c r="B131" s="7" t="s">
        <v>10</v>
      </c>
      <c r="C131" s="7" t="s">
        <v>144</v>
      </c>
      <c r="D131" s="7">
        <v>5</v>
      </c>
      <c r="E131" s="17" t="s">
        <v>150</v>
      </c>
      <c r="F131" s="14">
        <v>546</v>
      </c>
    </row>
    <row r="132" spans="1:6" s="2" customFormat="1" ht="38.25" customHeight="1" x14ac:dyDescent="0.25">
      <c r="A132" s="7">
        <v>83</v>
      </c>
      <c r="B132" s="7" t="s">
        <v>10</v>
      </c>
      <c r="C132" s="7" t="s">
        <v>144</v>
      </c>
      <c r="D132" s="7">
        <v>6</v>
      </c>
      <c r="E132" s="17" t="s">
        <v>151</v>
      </c>
      <c r="F132" s="14">
        <v>505.55599999999998</v>
      </c>
    </row>
    <row r="133" spans="1:6" s="2" customFormat="1" ht="15" customHeight="1" x14ac:dyDescent="0.25">
      <c r="A133" s="100" t="s">
        <v>152</v>
      </c>
      <c r="B133" s="100"/>
      <c r="C133" s="100"/>
      <c r="D133" s="100"/>
      <c r="E133" s="100"/>
      <c r="F133" s="19">
        <f>F9+F12+F17+F22+F35+F48+F74+F77+F81+F104+F109+F112</f>
        <v>177112.12799999997</v>
      </c>
    </row>
    <row r="134" spans="1:6" s="2" customFormat="1" ht="38.25" customHeight="1" x14ac:dyDescent="0.25">
      <c r="A134" s="101" t="s">
        <v>153</v>
      </c>
      <c r="B134" s="101"/>
      <c r="C134" s="101"/>
      <c r="D134" s="101"/>
      <c r="E134" s="101"/>
      <c r="F134" s="101"/>
    </row>
    <row r="135" spans="1:6" s="2" customFormat="1" x14ac:dyDescent="0.25">
      <c r="A135" s="83" t="s">
        <v>26</v>
      </c>
      <c r="B135" s="83"/>
      <c r="C135" s="83"/>
      <c r="D135" s="83"/>
      <c r="E135" s="83"/>
      <c r="F135" s="20">
        <f>+F136</f>
        <v>1522.0639999999999</v>
      </c>
    </row>
    <row r="136" spans="1:6" s="2" customFormat="1" x14ac:dyDescent="0.25">
      <c r="A136" s="95" t="s">
        <v>35</v>
      </c>
      <c r="B136" s="95"/>
      <c r="C136" s="95"/>
      <c r="D136" s="95"/>
      <c r="E136" s="95"/>
      <c r="F136" s="20">
        <f>F137</f>
        <v>1522.0639999999999</v>
      </c>
    </row>
    <row r="137" spans="1:6" s="2" customFormat="1" ht="30" customHeight="1" x14ac:dyDescent="0.25">
      <c r="A137" s="7">
        <v>84</v>
      </c>
      <c r="B137" s="7" t="s">
        <v>154</v>
      </c>
      <c r="C137" s="16" t="s">
        <v>28</v>
      </c>
      <c r="D137" s="7">
        <v>1</v>
      </c>
      <c r="E137" s="13" t="s">
        <v>155</v>
      </c>
      <c r="F137" s="21">
        <v>1522.0639999999999</v>
      </c>
    </row>
    <row r="138" spans="1:6" s="2" customFormat="1" x14ac:dyDescent="0.25">
      <c r="A138" s="83" t="s">
        <v>56</v>
      </c>
      <c r="B138" s="83"/>
      <c r="C138" s="83"/>
      <c r="D138" s="83"/>
      <c r="E138" s="83"/>
      <c r="F138" s="20">
        <f t="shared" ref="F138" si="8">F139</f>
        <v>879.75</v>
      </c>
    </row>
    <row r="139" spans="1:6" s="2" customFormat="1" ht="47.25" x14ac:dyDescent="0.25">
      <c r="A139" s="7">
        <v>85</v>
      </c>
      <c r="B139" s="7" t="s">
        <v>154</v>
      </c>
      <c r="C139" s="16" t="s">
        <v>57</v>
      </c>
      <c r="D139" s="7">
        <v>1</v>
      </c>
      <c r="E139" s="17" t="s">
        <v>156</v>
      </c>
      <c r="F139" s="21">
        <v>879.75</v>
      </c>
    </row>
    <row r="140" spans="1:6" s="2" customFormat="1" x14ac:dyDescent="0.25">
      <c r="A140" s="83" t="s">
        <v>92</v>
      </c>
      <c r="B140" s="83"/>
      <c r="C140" s="83"/>
      <c r="D140" s="83"/>
      <c r="E140" s="83"/>
      <c r="F140" s="20">
        <f t="shared" ref="F140:F141" si="9">F141</f>
        <v>2440.8464999999997</v>
      </c>
    </row>
    <row r="141" spans="1:6" s="2" customFormat="1" x14ac:dyDescent="0.25">
      <c r="A141" s="83" t="s">
        <v>93</v>
      </c>
      <c r="B141" s="83"/>
      <c r="C141" s="83"/>
      <c r="D141" s="83"/>
      <c r="E141" s="83"/>
      <c r="F141" s="20">
        <f t="shared" si="9"/>
        <v>2440.8464999999997</v>
      </c>
    </row>
    <row r="142" spans="1:6" s="2" customFormat="1" ht="31.5" x14ac:dyDescent="0.25">
      <c r="A142" s="7">
        <v>86</v>
      </c>
      <c r="B142" s="7" t="s">
        <v>154</v>
      </c>
      <c r="C142" s="16" t="s">
        <v>94</v>
      </c>
      <c r="D142" s="7">
        <v>1</v>
      </c>
      <c r="E142" s="17" t="s">
        <v>157</v>
      </c>
      <c r="F142" s="21">
        <v>2440.8464999999997</v>
      </c>
    </row>
    <row r="143" spans="1:6" s="2" customFormat="1" x14ac:dyDescent="0.25">
      <c r="A143" s="79" t="s">
        <v>152</v>
      </c>
      <c r="B143" s="79"/>
      <c r="C143" s="79"/>
      <c r="D143" s="79"/>
      <c r="E143" s="79"/>
      <c r="F143" s="22">
        <f>F135+F138+F140</f>
        <v>4842.6605</v>
      </c>
    </row>
    <row r="144" spans="1:6" s="2" customFormat="1" ht="32.25" customHeight="1" x14ac:dyDescent="0.25">
      <c r="A144" s="99" t="s">
        <v>158</v>
      </c>
      <c r="B144" s="99"/>
      <c r="C144" s="99"/>
      <c r="D144" s="99"/>
      <c r="E144" s="99"/>
      <c r="F144" s="99"/>
    </row>
    <row r="145" spans="1:6" s="2" customFormat="1" x14ac:dyDescent="0.25">
      <c r="A145" s="87" t="s">
        <v>159</v>
      </c>
      <c r="B145" s="87"/>
      <c r="C145" s="87"/>
      <c r="D145" s="87"/>
      <c r="E145" s="87"/>
      <c r="F145" s="23">
        <f>F146</f>
        <v>312.64799999999997</v>
      </c>
    </row>
    <row r="146" spans="1:6" s="2" customFormat="1" x14ac:dyDescent="0.25">
      <c r="A146" s="87" t="s">
        <v>160</v>
      </c>
      <c r="B146" s="87"/>
      <c r="C146" s="87"/>
      <c r="D146" s="87"/>
      <c r="E146" s="87"/>
      <c r="F146" s="23">
        <f t="shared" ref="F146" si="10">F147</f>
        <v>312.64799999999997</v>
      </c>
    </row>
    <row r="147" spans="1:6" s="2" customFormat="1" ht="31.5" x14ac:dyDescent="0.25">
      <c r="A147" s="24">
        <v>87</v>
      </c>
      <c r="B147" s="25" t="s">
        <v>161</v>
      </c>
      <c r="C147" s="26" t="s">
        <v>162</v>
      </c>
      <c r="D147" s="25">
        <v>1</v>
      </c>
      <c r="E147" s="27" t="s">
        <v>163</v>
      </c>
      <c r="F147" s="28">
        <v>312.64799999999997</v>
      </c>
    </row>
    <row r="148" spans="1:6" s="2" customFormat="1" x14ac:dyDescent="0.25">
      <c r="A148" s="87" t="s">
        <v>26</v>
      </c>
      <c r="B148" s="87"/>
      <c r="C148" s="87"/>
      <c r="D148" s="87"/>
      <c r="E148" s="87"/>
      <c r="F148" s="23">
        <f t="shared" ref="F148:F149" si="11">F149</f>
        <v>2488.1410000000001</v>
      </c>
    </row>
    <row r="149" spans="1:6" s="2" customFormat="1" x14ac:dyDescent="0.25">
      <c r="A149" s="87" t="s">
        <v>35</v>
      </c>
      <c r="B149" s="87"/>
      <c r="C149" s="87"/>
      <c r="D149" s="87"/>
      <c r="E149" s="87"/>
      <c r="F149" s="23">
        <f t="shared" si="11"/>
        <v>2488.1410000000001</v>
      </c>
    </row>
    <row r="150" spans="1:6" s="2" customFormat="1" ht="47.25" x14ac:dyDescent="0.25">
      <c r="A150" s="24">
        <v>88</v>
      </c>
      <c r="B150" s="25" t="s">
        <v>161</v>
      </c>
      <c r="C150" s="29" t="s">
        <v>36</v>
      </c>
      <c r="D150" s="24">
        <v>1</v>
      </c>
      <c r="E150" s="27" t="s">
        <v>164</v>
      </c>
      <c r="F150" s="30">
        <v>2488.1410000000001</v>
      </c>
    </row>
    <row r="151" spans="1:6" s="2" customFormat="1" x14ac:dyDescent="0.25">
      <c r="A151" s="87" t="s">
        <v>56</v>
      </c>
      <c r="B151" s="87"/>
      <c r="C151" s="87"/>
      <c r="D151" s="87"/>
      <c r="E151" s="87"/>
      <c r="F151" s="23">
        <f>F152+F153</f>
        <v>34417.508999999998</v>
      </c>
    </row>
    <row r="152" spans="1:6" s="2" customFormat="1" ht="57" customHeight="1" x14ac:dyDescent="0.25">
      <c r="A152" s="24">
        <v>89</v>
      </c>
      <c r="B152" s="25" t="s">
        <v>161</v>
      </c>
      <c r="C152" s="29" t="s">
        <v>57</v>
      </c>
      <c r="D152" s="24">
        <v>1</v>
      </c>
      <c r="E152" s="27" t="s">
        <v>165</v>
      </c>
      <c r="F152" s="30">
        <v>32682.844000000001</v>
      </c>
    </row>
    <row r="153" spans="1:6" s="2" customFormat="1" ht="56.25" customHeight="1" x14ac:dyDescent="0.25">
      <c r="A153" s="24">
        <v>90</v>
      </c>
      <c r="B153" s="25" t="s">
        <v>161</v>
      </c>
      <c r="C153" s="29" t="s">
        <v>57</v>
      </c>
      <c r="D153" s="24">
        <v>2</v>
      </c>
      <c r="E153" s="27" t="s">
        <v>166</v>
      </c>
      <c r="F153" s="30">
        <v>1734.665</v>
      </c>
    </row>
    <row r="154" spans="1:6" s="2" customFormat="1" x14ac:dyDescent="0.25">
      <c r="A154" s="87" t="s">
        <v>83</v>
      </c>
      <c r="B154" s="87"/>
      <c r="C154" s="87"/>
      <c r="D154" s="87"/>
      <c r="E154" s="87"/>
      <c r="F154" s="23">
        <f t="shared" ref="F154" si="12">F155</f>
        <v>1039.4390000000001</v>
      </c>
    </row>
    <row r="155" spans="1:6" s="2" customFormat="1" x14ac:dyDescent="0.25">
      <c r="A155" s="87" t="s">
        <v>84</v>
      </c>
      <c r="B155" s="87"/>
      <c r="C155" s="87"/>
      <c r="D155" s="87"/>
      <c r="E155" s="87"/>
      <c r="F155" s="23">
        <f>F156</f>
        <v>1039.4390000000001</v>
      </c>
    </row>
    <row r="156" spans="1:6" s="2" customFormat="1" ht="42.75" customHeight="1" x14ac:dyDescent="0.25">
      <c r="A156" s="24">
        <v>91</v>
      </c>
      <c r="B156" s="25" t="s">
        <v>161</v>
      </c>
      <c r="C156" s="29" t="s">
        <v>85</v>
      </c>
      <c r="D156" s="24">
        <v>1</v>
      </c>
      <c r="E156" s="27" t="s">
        <v>167</v>
      </c>
      <c r="F156" s="30">
        <v>1039.4390000000001</v>
      </c>
    </row>
    <row r="157" spans="1:6" s="2" customFormat="1" x14ac:dyDescent="0.25">
      <c r="A157" s="87" t="s">
        <v>92</v>
      </c>
      <c r="B157" s="87"/>
      <c r="C157" s="87"/>
      <c r="D157" s="87"/>
      <c r="E157" s="87"/>
      <c r="F157" s="23">
        <f>F158</f>
        <v>5085.3109999999997</v>
      </c>
    </row>
    <row r="158" spans="1:6" s="2" customFormat="1" x14ac:dyDescent="0.25">
      <c r="A158" s="97" t="s">
        <v>102</v>
      </c>
      <c r="B158" s="97"/>
      <c r="C158" s="97"/>
      <c r="D158" s="97"/>
      <c r="E158" s="97"/>
      <c r="F158" s="23">
        <f>F159+F160+F161</f>
        <v>5085.3109999999997</v>
      </c>
    </row>
    <row r="159" spans="1:6" s="2" customFormat="1" ht="41.25" customHeight="1" x14ac:dyDescent="0.25">
      <c r="A159" s="24">
        <v>92</v>
      </c>
      <c r="B159" s="25" t="s">
        <v>161</v>
      </c>
      <c r="C159" s="29" t="s">
        <v>103</v>
      </c>
      <c r="D159" s="24">
        <v>1</v>
      </c>
      <c r="E159" s="31" t="s">
        <v>168</v>
      </c>
      <c r="F159" s="30">
        <v>2314.0129999999999</v>
      </c>
    </row>
    <row r="160" spans="1:6" s="2" customFormat="1" ht="47.25" x14ac:dyDescent="0.25">
      <c r="A160" s="24">
        <v>93</v>
      </c>
      <c r="B160" s="25" t="s">
        <v>161</v>
      </c>
      <c r="C160" s="29" t="s">
        <v>103</v>
      </c>
      <c r="D160" s="24">
        <v>2</v>
      </c>
      <c r="E160" s="31" t="s">
        <v>169</v>
      </c>
      <c r="F160" s="30">
        <v>427.04399999999998</v>
      </c>
    </row>
    <row r="161" spans="1:6" s="2" customFormat="1" ht="37.5" customHeight="1" x14ac:dyDescent="0.25">
      <c r="A161" s="24">
        <v>94</v>
      </c>
      <c r="B161" s="25" t="s">
        <v>161</v>
      </c>
      <c r="C161" s="29" t="s">
        <v>103</v>
      </c>
      <c r="D161" s="24">
        <v>3</v>
      </c>
      <c r="E161" s="31" t="s">
        <v>170</v>
      </c>
      <c r="F161" s="30">
        <v>2344.2540000000004</v>
      </c>
    </row>
    <row r="162" spans="1:6" s="2" customFormat="1" x14ac:dyDescent="0.25">
      <c r="A162" s="87" t="s">
        <v>128</v>
      </c>
      <c r="B162" s="87"/>
      <c r="C162" s="87"/>
      <c r="D162" s="87"/>
      <c r="E162" s="87"/>
      <c r="F162" s="23">
        <f>F163+F165</f>
        <v>6668.1929999999993</v>
      </c>
    </row>
    <row r="163" spans="1:6" s="2" customFormat="1" x14ac:dyDescent="0.25">
      <c r="A163" s="97" t="s">
        <v>137</v>
      </c>
      <c r="B163" s="97"/>
      <c r="C163" s="97"/>
      <c r="D163" s="97"/>
      <c r="E163" s="97"/>
      <c r="F163" s="23">
        <f t="shared" ref="F163" si="13">F164</f>
        <v>3234.5830000000001</v>
      </c>
    </row>
    <row r="164" spans="1:6" s="2" customFormat="1" ht="36.75" customHeight="1" x14ac:dyDescent="0.25">
      <c r="A164" s="24">
        <v>95</v>
      </c>
      <c r="B164" s="25" t="s">
        <v>161</v>
      </c>
      <c r="C164" s="29" t="s">
        <v>138</v>
      </c>
      <c r="D164" s="24">
        <v>1</v>
      </c>
      <c r="E164" s="31" t="s">
        <v>171</v>
      </c>
      <c r="F164" s="30">
        <v>3234.5830000000001</v>
      </c>
    </row>
    <row r="165" spans="1:6" s="2" customFormat="1" x14ac:dyDescent="0.25">
      <c r="A165" s="97" t="s">
        <v>143</v>
      </c>
      <c r="B165" s="97"/>
      <c r="C165" s="97"/>
      <c r="D165" s="97"/>
      <c r="E165" s="97"/>
      <c r="F165" s="23">
        <f t="shared" ref="F165" si="14">F166</f>
        <v>3433.6099999999997</v>
      </c>
    </row>
    <row r="166" spans="1:6" s="2" customFormat="1" ht="55.5" customHeight="1" x14ac:dyDescent="0.25">
      <c r="A166" s="24">
        <v>96</v>
      </c>
      <c r="B166" s="25" t="s">
        <v>161</v>
      </c>
      <c r="C166" s="29" t="s">
        <v>144</v>
      </c>
      <c r="D166" s="24">
        <v>1</v>
      </c>
      <c r="E166" s="31" t="s">
        <v>172</v>
      </c>
      <c r="F166" s="30">
        <v>3433.6099999999997</v>
      </c>
    </row>
    <row r="167" spans="1:6" s="2" customFormat="1" x14ac:dyDescent="0.25">
      <c r="A167" s="87" t="s">
        <v>173</v>
      </c>
      <c r="B167" s="87"/>
      <c r="C167" s="87"/>
      <c r="D167" s="87"/>
      <c r="E167" s="87"/>
      <c r="F167" s="23">
        <f>F168</f>
        <v>122464.102</v>
      </c>
    </row>
    <row r="168" spans="1:6" s="2" customFormat="1" ht="66" customHeight="1" x14ac:dyDescent="0.25">
      <c r="A168" s="24">
        <v>97</v>
      </c>
      <c r="B168" s="24" t="s">
        <v>161</v>
      </c>
      <c r="C168" s="29" t="s">
        <v>174</v>
      </c>
      <c r="D168" s="24">
        <v>1</v>
      </c>
      <c r="E168" s="31" t="s">
        <v>175</v>
      </c>
      <c r="F168" s="28">
        <v>122464.102</v>
      </c>
    </row>
    <row r="169" spans="1:6" s="2" customFormat="1" x14ac:dyDescent="0.25">
      <c r="A169" s="98" t="s">
        <v>176</v>
      </c>
      <c r="B169" s="98"/>
      <c r="C169" s="98"/>
      <c r="D169" s="98"/>
      <c r="E169" s="98"/>
      <c r="F169" s="23">
        <f>F170+F171+F172+F173</f>
        <v>173619.05599999998</v>
      </c>
    </row>
    <row r="170" spans="1:6" s="2" customFormat="1" ht="47.25" x14ac:dyDescent="0.25">
      <c r="A170" s="24">
        <v>98</v>
      </c>
      <c r="B170" s="24" t="s">
        <v>161</v>
      </c>
      <c r="C170" s="29" t="s">
        <v>177</v>
      </c>
      <c r="D170" s="24">
        <v>1</v>
      </c>
      <c r="E170" s="27" t="s">
        <v>178</v>
      </c>
      <c r="F170" s="30">
        <v>34392.379000000001</v>
      </c>
    </row>
    <row r="171" spans="1:6" s="2" customFormat="1" ht="47.25" x14ac:dyDescent="0.25">
      <c r="A171" s="24">
        <v>99</v>
      </c>
      <c r="B171" s="24" t="s">
        <v>161</v>
      </c>
      <c r="C171" s="29" t="s">
        <v>177</v>
      </c>
      <c r="D171" s="24">
        <v>2</v>
      </c>
      <c r="E171" s="27" t="s">
        <v>179</v>
      </c>
      <c r="F171" s="30">
        <v>36511.536</v>
      </c>
    </row>
    <row r="172" spans="1:6" s="2" customFormat="1" ht="44.25" customHeight="1" x14ac:dyDescent="0.25">
      <c r="A172" s="24">
        <v>100</v>
      </c>
      <c r="B172" s="24" t="s">
        <v>161</v>
      </c>
      <c r="C172" s="29" t="s">
        <v>177</v>
      </c>
      <c r="D172" s="24">
        <v>3</v>
      </c>
      <c r="E172" s="27" t="s">
        <v>180</v>
      </c>
      <c r="F172" s="30">
        <v>53994.093000000001</v>
      </c>
    </row>
    <row r="173" spans="1:6" s="2" customFormat="1" ht="40.5" customHeight="1" x14ac:dyDescent="0.25">
      <c r="A173" s="24">
        <v>101</v>
      </c>
      <c r="B173" s="24" t="s">
        <v>161</v>
      </c>
      <c r="C173" s="29" t="s">
        <v>177</v>
      </c>
      <c r="D173" s="24">
        <v>4</v>
      </c>
      <c r="E173" s="27" t="s">
        <v>181</v>
      </c>
      <c r="F173" s="30">
        <v>48721.047999999995</v>
      </c>
    </row>
    <row r="174" spans="1:6" s="2" customFormat="1" x14ac:dyDescent="0.25">
      <c r="A174" s="79" t="s">
        <v>152</v>
      </c>
      <c r="B174" s="79"/>
      <c r="C174" s="79"/>
      <c r="D174" s="79"/>
      <c r="E174" s="79"/>
      <c r="F174" s="22">
        <f>F145+F148+F151+F154+F157+F162+F167+F169</f>
        <v>346094.39899999998</v>
      </c>
    </row>
    <row r="175" spans="1:6" s="2" customFormat="1" ht="30" customHeight="1" x14ac:dyDescent="0.25">
      <c r="A175" s="94" t="s">
        <v>182</v>
      </c>
      <c r="B175" s="94"/>
      <c r="C175" s="94"/>
      <c r="D175" s="94"/>
      <c r="E175" s="94"/>
      <c r="F175" s="94"/>
    </row>
    <row r="176" spans="1:6" s="2" customFormat="1" x14ac:dyDescent="0.25">
      <c r="A176" s="83" t="s">
        <v>56</v>
      </c>
      <c r="B176" s="83"/>
      <c r="C176" s="83"/>
      <c r="D176" s="83"/>
      <c r="E176" s="83"/>
      <c r="F176" s="20">
        <f t="shared" ref="F176" si="15">F177</f>
        <v>7001.0330000000004</v>
      </c>
    </row>
    <row r="177" spans="1:14" ht="42" customHeight="1" x14ac:dyDescent="0.25">
      <c r="A177" s="7">
        <v>102</v>
      </c>
      <c r="B177" s="7" t="s">
        <v>183</v>
      </c>
      <c r="C177" s="16" t="s">
        <v>57</v>
      </c>
      <c r="D177" s="7">
        <v>1</v>
      </c>
      <c r="E177" s="17" t="s">
        <v>184</v>
      </c>
      <c r="F177" s="21">
        <v>7001.0330000000004</v>
      </c>
    </row>
    <row r="178" spans="1:14" x14ac:dyDescent="0.25">
      <c r="A178" s="95" t="s">
        <v>92</v>
      </c>
      <c r="B178" s="95"/>
      <c r="C178" s="95"/>
      <c r="D178" s="95"/>
      <c r="E178" s="95"/>
      <c r="F178" s="20">
        <f t="shared" ref="F178:F179" si="16">F179</f>
        <v>503.27</v>
      </c>
    </row>
    <row r="179" spans="1:14" x14ac:dyDescent="0.25">
      <c r="A179" s="95" t="s">
        <v>185</v>
      </c>
      <c r="B179" s="95"/>
      <c r="C179" s="95"/>
      <c r="D179" s="95"/>
      <c r="E179" s="95"/>
      <c r="F179" s="20">
        <f t="shared" si="16"/>
        <v>503.27</v>
      </c>
    </row>
    <row r="180" spans="1:14" ht="47.25" customHeight="1" x14ac:dyDescent="0.25">
      <c r="A180" s="7">
        <v>103</v>
      </c>
      <c r="B180" s="7" t="s">
        <v>183</v>
      </c>
      <c r="C180" s="16" t="s">
        <v>186</v>
      </c>
      <c r="D180" s="7">
        <v>1</v>
      </c>
      <c r="E180" s="17" t="s">
        <v>187</v>
      </c>
      <c r="F180" s="21">
        <v>503.27</v>
      </c>
    </row>
    <row r="181" spans="1:14" x14ac:dyDescent="0.25">
      <c r="A181" s="96" t="s">
        <v>152</v>
      </c>
      <c r="B181" s="96"/>
      <c r="C181" s="96"/>
      <c r="D181" s="96"/>
      <c r="E181" s="96"/>
      <c r="F181" s="32">
        <f>F178+F176</f>
        <v>7504.3029999999999</v>
      </c>
    </row>
    <row r="182" spans="1:14" s="11" customFormat="1" x14ac:dyDescent="0.25">
      <c r="A182" s="84" t="s">
        <v>188</v>
      </c>
      <c r="B182" s="85"/>
      <c r="C182" s="85"/>
      <c r="D182" s="85"/>
      <c r="E182" s="86"/>
      <c r="F182" s="19">
        <f>F181+F174+F133+F143</f>
        <v>535553.49049999996</v>
      </c>
      <c r="G182" s="10"/>
      <c r="H182" s="10"/>
      <c r="I182" s="10"/>
      <c r="J182" s="10"/>
      <c r="K182" s="10"/>
      <c r="L182" s="10"/>
      <c r="M182" s="10"/>
      <c r="N182" s="10"/>
    </row>
    <row r="183" spans="1:14" ht="30" customHeight="1" x14ac:dyDescent="0.25">
      <c r="A183" s="91" t="s">
        <v>189</v>
      </c>
      <c r="B183" s="92"/>
      <c r="C183" s="92"/>
      <c r="D183" s="92"/>
      <c r="E183" s="92"/>
      <c r="F183" s="93"/>
    </row>
    <row r="184" spans="1:14" ht="27.75" customHeight="1" x14ac:dyDescent="0.25">
      <c r="A184" s="80" t="s">
        <v>190</v>
      </c>
      <c r="B184" s="81"/>
      <c r="C184" s="81"/>
      <c r="D184" s="81"/>
      <c r="E184" s="81"/>
      <c r="F184" s="82"/>
    </row>
    <row r="185" spans="1:14" x14ac:dyDescent="0.25">
      <c r="A185" s="87" t="s">
        <v>8</v>
      </c>
      <c r="B185" s="87"/>
      <c r="C185" s="87"/>
      <c r="D185" s="87"/>
      <c r="E185" s="87"/>
      <c r="F185" s="23">
        <f t="shared" ref="F185:F186" si="17">F186</f>
        <v>329.02800000000002</v>
      </c>
    </row>
    <row r="186" spans="1:14" x14ac:dyDescent="0.25">
      <c r="A186" s="87" t="s">
        <v>9</v>
      </c>
      <c r="B186" s="87"/>
      <c r="C186" s="87"/>
      <c r="D186" s="87"/>
      <c r="E186" s="87"/>
      <c r="F186" s="33">
        <f t="shared" si="17"/>
        <v>329.02800000000002</v>
      </c>
    </row>
    <row r="187" spans="1:14" ht="31.5" x14ac:dyDescent="0.25">
      <c r="A187" s="24">
        <v>104</v>
      </c>
      <c r="B187" s="24" t="s">
        <v>191</v>
      </c>
      <c r="C187" s="24" t="s">
        <v>11</v>
      </c>
      <c r="D187" s="24">
        <v>1</v>
      </c>
      <c r="E187" s="27" t="s">
        <v>192</v>
      </c>
      <c r="F187" s="30">
        <v>329.02800000000002</v>
      </c>
    </row>
    <row r="188" spans="1:14" x14ac:dyDescent="0.25">
      <c r="A188" s="87" t="s">
        <v>13</v>
      </c>
      <c r="B188" s="87"/>
      <c r="C188" s="87"/>
      <c r="D188" s="87"/>
      <c r="E188" s="87"/>
      <c r="F188" s="23">
        <f t="shared" ref="F188" si="18">F189</f>
        <v>2698.7910000000002</v>
      </c>
    </row>
    <row r="189" spans="1:14" x14ac:dyDescent="0.25">
      <c r="A189" s="87" t="s">
        <v>14</v>
      </c>
      <c r="B189" s="87"/>
      <c r="C189" s="87"/>
      <c r="D189" s="87"/>
      <c r="E189" s="87"/>
      <c r="F189" s="23">
        <f>F190+F191</f>
        <v>2698.7910000000002</v>
      </c>
    </row>
    <row r="190" spans="1:14" ht="37.5" customHeight="1" x14ac:dyDescent="0.25">
      <c r="A190" s="24">
        <v>105</v>
      </c>
      <c r="B190" s="24" t="s">
        <v>191</v>
      </c>
      <c r="C190" s="24" t="s">
        <v>15</v>
      </c>
      <c r="D190" s="24">
        <v>1</v>
      </c>
      <c r="E190" s="27" t="s">
        <v>193</v>
      </c>
      <c r="F190" s="30">
        <v>1317.5920000000001</v>
      </c>
    </row>
    <row r="191" spans="1:14" ht="35.25" customHeight="1" x14ac:dyDescent="0.25">
      <c r="A191" s="24">
        <v>106</v>
      </c>
      <c r="B191" s="24" t="s">
        <v>191</v>
      </c>
      <c r="C191" s="24" t="s">
        <v>15</v>
      </c>
      <c r="D191" s="24">
        <v>2</v>
      </c>
      <c r="E191" s="27" t="s">
        <v>194</v>
      </c>
      <c r="F191" s="30">
        <v>1381.1990000000001</v>
      </c>
    </row>
    <row r="192" spans="1:14" x14ac:dyDescent="0.25">
      <c r="A192" s="87" t="s">
        <v>19</v>
      </c>
      <c r="B192" s="87"/>
      <c r="C192" s="87"/>
      <c r="D192" s="87"/>
      <c r="E192" s="87"/>
      <c r="F192" s="23">
        <f t="shared" ref="F192:F193" si="19">F193</f>
        <v>120.4</v>
      </c>
    </row>
    <row r="193" spans="1:6" s="2" customFormat="1" x14ac:dyDescent="0.25">
      <c r="A193" s="87" t="s">
        <v>20</v>
      </c>
      <c r="B193" s="87"/>
      <c r="C193" s="87"/>
      <c r="D193" s="87"/>
      <c r="E193" s="87"/>
      <c r="F193" s="23">
        <f t="shared" si="19"/>
        <v>120.4</v>
      </c>
    </row>
    <row r="194" spans="1:6" s="2" customFormat="1" ht="47.25" x14ac:dyDescent="0.25">
      <c r="A194" s="34">
        <v>107</v>
      </c>
      <c r="B194" s="34" t="s">
        <v>191</v>
      </c>
      <c r="C194" s="34" t="s">
        <v>21</v>
      </c>
      <c r="D194" s="34">
        <v>2</v>
      </c>
      <c r="E194" s="27" t="s">
        <v>195</v>
      </c>
      <c r="F194" s="30">
        <v>120.4</v>
      </c>
    </row>
    <row r="195" spans="1:6" s="2" customFormat="1" x14ac:dyDescent="0.25">
      <c r="A195" s="87" t="s">
        <v>56</v>
      </c>
      <c r="B195" s="87"/>
      <c r="C195" s="87"/>
      <c r="D195" s="87"/>
      <c r="E195" s="87"/>
      <c r="F195" s="23">
        <f>F196+F197+F198+F199+F200+F201+F202+F203+F204</f>
        <v>48628.731999999996</v>
      </c>
    </row>
    <row r="196" spans="1:6" s="2" customFormat="1" ht="42.75" customHeight="1" x14ac:dyDescent="0.25">
      <c r="A196" s="89">
        <v>108</v>
      </c>
      <c r="B196" s="89" t="s">
        <v>191</v>
      </c>
      <c r="C196" s="90" t="s">
        <v>57</v>
      </c>
      <c r="D196" s="89">
        <v>1</v>
      </c>
      <c r="E196" s="31" t="s">
        <v>196</v>
      </c>
      <c r="F196" s="30">
        <v>2089.9740000000002</v>
      </c>
    </row>
    <row r="197" spans="1:6" s="2" customFormat="1" ht="38.25" customHeight="1" x14ac:dyDescent="0.25">
      <c r="A197" s="89"/>
      <c r="B197" s="89"/>
      <c r="C197" s="90"/>
      <c r="D197" s="89"/>
      <c r="E197" s="31" t="s">
        <v>197</v>
      </c>
      <c r="F197" s="30">
        <v>583.53199999999993</v>
      </c>
    </row>
    <row r="198" spans="1:6" s="2" customFormat="1" ht="54" customHeight="1" x14ac:dyDescent="0.25">
      <c r="A198" s="89">
        <v>109</v>
      </c>
      <c r="B198" s="89" t="s">
        <v>191</v>
      </c>
      <c r="C198" s="90" t="s">
        <v>57</v>
      </c>
      <c r="D198" s="89">
        <v>2</v>
      </c>
      <c r="E198" s="27" t="s">
        <v>198</v>
      </c>
      <c r="F198" s="30">
        <v>3231.0429999999997</v>
      </c>
    </row>
    <row r="199" spans="1:6" s="2" customFormat="1" ht="41.25" customHeight="1" x14ac:dyDescent="0.25">
      <c r="A199" s="89"/>
      <c r="B199" s="89"/>
      <c r="C199" s="90"/>
      <c r="D199" s="89"/>
      <c r="E199" s="27" t="s">
        <v>199</v>
      </c>
      <c r="F199" s="30">
        <v>954.11900000000003</v>
      </c>
    </row>
    <row r="200" spans="1:6" s="2" customFormat="1" ht="40.5" customHeight="1" x14ac:dyDescent="0.25">
      <c r="A200" s="24">
        <v>110</v>
      </c>
      <c r="B200" s="24" t="s">
        <v>191</v>
      </c>
      <c r="C200" s="29" t="s">
        <v>57</v>
      </c>
      <c r="D200" s="24">
        <v>3</v>
      </c>
      <c r="E200" s="27" t="s">
        <v>200</v>
      </c>
      <c r="F200" s="30">
        <v>6325.3969999999999</v>
      </c>
    </row>
    <row r="201" spans="1:6" s="2" customFormat="1" ht="56.25" customHeight="1" x14ac:dyDescent="0.25">
      <c r="A201" s="24">
        <v>111</v>
      </c>
      <c r="B201" s="24" t="s">
        <v>191</v>
      </c>
      <c r="C201" s="29" t="s">
        <v>57</v>
      </c>
      <c r="D201" s="24">
        <v>4</v>
      </c>
      <c r="E201" s="27" t="s">
        <v>201</v>
      </c>
      <c r="F201" s="30">
        <v>5117.5329999999994</v>
      </c>
    </row>
    <row r="202" spans="1:6" s="2" customFormat="1" ht="87.75" customHeight="1" x14ac:dyDescent="0.25">
      <c r="A202" s="89">
        <v>112</v>
      </c>
      <c r="B202" s="89" t="s">
        <v>191</v>
      </c>
      <c r="C202" s="90" t="s">
        <v>57</v>
      </c>
      <c r="D202" s="89">
        <v>5</v>
      </c>
      <c r="E202" s="27" t="s">
        <v>202</v>
      </c>
      <c r="F202" s="30">
        <v>15267.237999999999</v>
      </c>
    </row>
    <row r="203" spans="1:6" s="2" customFormat="1" ht="69.75" customHeight="1" x14ac:dyDescent="0.25">
      <c r="A203" s="89"/>
      <c r="B203" s="89"/>
      <c r="C203" s="90"/>
      <c r="D203" s="89"/>
      <c r="E203" s="27" t="s">
        <v>203</v>
      </c>
      <c r="F203" s="30">
        <v>13310.679</v>
      </c>
    </row>
    <row r="204" spans="1:6" s="2" customFormat="1" ht="40.5" customHeight="1" x14ac:dyDescent="0.25">
      <c r="A204" s="24">
        <v>113</v>
      </c>
      <c r="B204" s="24" t="s">
        <v>191</v>
      </c>
      <c r="C204" s="29" t="s">
        <v>57</v>
      </c>
      <c r="D204" s="24">
        <v>6</v>
      </c>
      <c r="E204" s="27" t="s">
        <v>204</v>
      </c>
      <c r="F204" s="30">
        <v>1749.2170000000001</v>
      </c>
    </row>
    <row r="205" spans="1:6" s="2" customFormat="1" x14ac:dyDescent="0.25">
      <c r="A205" s="87" t="s">
        <v>83</v>
      </c>
      <c r="B205" s="87"/>
      <c r="C205" s="87"/>
      <c r="D205" s="87"/>
      <c r="E205" s="87"/>
      <c r="F205" s="23">
        <f t="shared" ref="F205" si="20">F206</f>
        <v>2316.8329999999996</v>
      </c>
    </row>
    <row r="206" spans="1:6" s="2" customFormat="1" x14ac:dyDescent="0.25">
      <c r="A206" s="87" t="s">
        <v>84</v>
      </c>
      <c r="B206" s="87"/>
      <c r="C206" s="87"/>
      <c r="D206" s="87"/>
      <c r="E206" s="87"/>
      <c r="F206" s="23">
        <f>F207+F208</f>
        <v>2316.8329999999996</v>
      </c>
    </row>
    <row r="207" spans="1:6" s="2" customFormat="1" ht="39.75" customHeight="1" x14ac:dyDescent="0.25">
      <c r="A207" s="24">
        <v>114</v>
      </c>
      <c r="B207" s="24" t="s">
        <v>191</v>
      </c>
      <c r="C207" s="24" t="s">
        <v>85</v>
      </c>
      <c r="D207" s="24">
        <v>1</v>
      </c>
      <c r="E207" s="27" t="s">
        <v>205</v>
      </c>
      <c r="F207" s="30">
        <v>934.43599999999992</v>
      </c>
    </row>
    <row r="208" spans="1:6" s="2" customFormat="1" ht="39.75" customHeight="1" x14ac:dyDescent="0.25">
      <c r="A208" s="24">
        <v>115</v>
      </c>
      <c r="B208" s="24" t="s">
        <v>191</v>
      </c>
      <c r="C208" s="24" t="s">
        <v>85</v>
      </c>
      <c r="D208" s="24">
        <v>2</v>
      </c>
      <c r="E208" s="27" t="s">
        <v>206</v>
      </c>
      <c r="F208" s="30">
        <v>1382.3969999999999</v>
      </c>
    </row>
    <row r="209" spans="1:6" s="2" customFormat="1" x14ac:dyDescent="0.25">
      <c r="A209" s="87" t="s">
        <v>87</v>
      </c>
      <c r="B209" s="87"/>
      <c r="C209" s="87"/>
      <c r="D209" s="87"/>
      <c r="E209" s="87"/>
      <c r="F209" s="23">
        <f t="shared" ref="F209" si="21">F210</f>
        <v>105901.36299999997</v>
      </c>
    </row>
    <row r="210" spans="1:6" s="2" customFormat="1" x14ac:dyDescent="0.25">
      <c r="A210" s="87" t="s">
        <v>88</v>
      </c>
      <c r="B210" s="87"/>
      <c r="C210" s="87"/>
      <c r="D210" s="87"/>
      <c r="E210" s="87"/>
      <c r="F210" s="23">
        <f>F211+F212+F213+F214+F215+F216+F217+F218+F219+F220+F221+F222+F223+F224+F225+F226+F227+F228+F229+F230</f>
        <v>105901.36299999997</v>
      </c>
    </row>
    <row r="211" spans="1:6" s="2" customFormat="1" ht="36.75" customHeight="1" x14ac:dyDescent="0.25">
      <c r="A211" s="24">
        <v>116</v>
      </c>
      <c r="B211" s="24" t="s">
        <v>191</v>
      </c>
      <c r="C211" s="24" t="s">
        <v>89</v>
      </c>
      <c r="D211" s="24">
        <v>1</v>
      </c>
      <c r="E211" s="27" t="s">
        <v>207</v>
      </c>
      <c r="F211" s="30">
        <v>4959.5460000000003</v>
      </c>
    </row>
    <row r="212" spans="1:6" s="2" customFormat="1" ht="34.5" customHeight="1" x14ac:dyDescent="0.25">
      <c r="A212" s="24">
        <v>117</v>
      </c>
      <c r="B212" s="24" t="s">
        <v>191</v>
      </c>
      <c r="C212" s="24" t="s">
        <v>89</v>
      </c>
      <c r="D212" s="24">
        <v>2</v>
      </c>
      <c r="E212" s="35" t="s">
        <v>208</v>
      </c>
      <c r="F212" s="30">
        <v>20597.196</v>
      </c>
    </row>
    <row r="213" spans="1:6" s="2" customFormat="1" ht="31.5" x14ac:dyDescent="0.25">
      <c r="A213" s="24">
        <v>118</v>
      </c>
      <c r="B213" s="24" t="s">
        <v>191</v>
      </c>
      <c r="C213" s="24" t="s">
        <v>89</v>
      </c>
      <c r="D213" s="24">
        <v>3</v>
      </c>
      <c r="E213" s="35" t="s">
        <v>209</v>
      </c>
      <c r="F213" s="30">
        <v>3905.6419999999998</v>
      </c>
    </row>
    <row r="214" spans="1:6" s="2" customFormat="1" ht="31.5" x14ac:dyDescent="0.25">
      <c r="A214" s="24">
        <v>119</v>
      </c>
      <c r="B214" s="24" t="s">
        <v>191</v>
      </c>
      <c r="C214" s="24" t="s">
        <v>89</v>
      </c>
      <c r="D214" s="24">
        <v>4</v>
      </c>
      <c r="E214" s="35" t="s">
        <v>210</v>
      </c>
      <c r="F214" s="30">
        <v>3471.6790000000001</v>
      </c>
    </row>
    <row r="215" spans="1:6" s="2" customFormat="1" ht="31.5" x14ac:dyDescent="0.25">
      <c r="A215" s="24">
        <v>120</v>
      </c>
      <c r="B215" s="24" t="s">
        <v>191</v>
      </c>
      <c r="C215" s="24" t="s">
        <v>89</v>
      </c>
      <c r="D215" s="24">
        <v>5</v>
      </c>
      <c r="E215" s="35" t="s">
        <v>211</v>
      </c>
      <c r="F215" s="30">
        <v>3471.6790000000001</v>
      </c>
    </row>
    <row r="216" spans="1:6" s="2" customFormat="1" ht="31.5" x14ac:dyDescent="0.25">
      <c r="A216" s="24">
        <v>121</v>
      </c>
      <c r="B216" s="24" t="s">
        <v>191</v>
      </c>
      <c r="C216" s="24" t="s">
        <v>89</v>
      </c>
      <c r="D216" s="24">
        <v>6</v>
      </c>
      <c r="E216" s="35" t="s">
        <v>212</v>
      </c>
      <c r="F216" s="30">
        <v>3657.665</v>
      </c>
    </row>
    <row r="217" spans="1:6" s="2" customFormat="1" ht="31.5" x14ac:dyDescent="0.25">
      <c r="A217" s="24">
        <v>122</v>
      </c>
      <c r="B217" s="24" t="s">
        <v>191</v>
      </c>
      <c r="C217" s="24" t="s">
        <v>89</v>
      </c>
      <c r="D217" s="24">
        <v>7</v>
      </c>
      <c r="E217" s="35" t="s">
        <v>213</v>
      </c>
      <c r="F217" s="30">
        <v>3099.7159999999994</v>
      </c>
    </row>
    <row r="218" spans="1:6" s="2" customFormat="1" ht="31.5" x14ac:dyDescent="0.25">
      <c r="A218" s="24">
        <v>123</v>
      </c>
      <c r="B218" s="24" t="s">
        <v>191</v>
      </c>
      <c r="C218" s="24" t="s">
        <v>89</v>
      </c>
      <c r="D218" s="24">
        <v>8</v>
      </c>
      <c r="E218" s="35" t="s">
        <v>214</v>
      </c>
      <c r="F218" s="30">
        <v>929.91399999999999</v>
      </c>
    </row>
    <row r="219" spans="1:6" s="2" customFormat="1" ht="31.5" x14ac:dyDescent="0.25">
      <c r="A219" s="24">
        <v>124</v>
      </c>
      <c r="B219" s="24" t="s">
        <v>191</v>
      </c>
      <c r="C219" s="24" t="s">
        <v>89</v>
      </c>
      <c r="D219" s="24">
        <v>9</v>
      </c>
      <c r="E219" s="35" t="s">
        <v>215</v>
      </c>
      <c r="F219" s="30">
        <v>3719.6590000000001</v>
      </c>
    </row>
    <row r="220" spans="1:6" s="2" customFormat="1" ht="31.5" x14ac:dyDescent="0.25">
      <c r="A220" s="24">
        <v>125</v>
      </c>
      <c r="B220" s="24" t="s">
        <v>191</v>
      </c>
      <c r="C220" s="24" t="s">
        <v>89</v>
      </c>
      <c r="D220" s="24">
        <v>10</v>
      </c>
      <c r="E220" s="35" t="s">
        <v>216</v>
      </c>
      <c r="F220" s="30">
        <v>5951.4539999999997</v>
      </c>
    </row>
    <row r="221" spans="1:6" s="2" customFormat="1" ht="31.5" x14ac:dyDescent="0.25">
      <c r="A221" s="24">
        <v>126</v>
      </c>
      <c r="B221" s="24" t="s">
        <v>191</v>
      </c>
      <c r="C221" s="24" t="s">
        <v>89</v>
      </c>
      <c r="D221" s="24">
        <v>11</v>
      </c>
      <c r="E221" s="35" t="s">
        <v>217</v>
      </c>
      <c r="F221" s="30">
        <v>2293.7889999999998</v>
      </c>
    </row>
    <row r="222" spans="1:6" s="2" customFormat="1" ht="31.5" x14ac:dyDescent="0.25">
      <c r="A222" s="24">
        <v>127</v>
      </c>
      <c r="B222" s="24" t="s">
        <v>191</v>
      </c>
      <c r="C222" s="24" t="s">
        <v>89</v>
      </c>
      <c r="D222" s="24">
        <v>12</v>
      </c>
      <c r="E222" s="35" t="s">
        <v>218</v>
      </c>
      <c r="F222" s="30">
        <v>2665.7559999999999</v>
      </c>
    </row>
    <row r="223" spans="1:6" s="2" customFormat="1" ht="31.5" x14ac:dyDescent="0.25">
      <c r="A223" s="24">
        <v>128</v>
      </c>
      <c r="B223" s="24" t="s">
        <v>191</v>
      </c>
      <c r="C223" s="24" t="s">
        <v>89</v>
      </c>
      <c r="D223" s="24">
        <v>13</v>
      </c>
      <c r="E223" s="35" t="s">
        <v>219</v>
      </c>
      <c r="F223" s="30">
        <v>5951.4539999999997</v>
      </c>
    </row>
    <row r="224" spans="1:6" s="2" customFormat="1" ht="31.5" x14ac:dyDescent="0.25">
      <c r="A224" s="24">
        <v>129</v>
      </c>
      <c r="B224" s="24" t="s">
        <v>191</v>
      </c>
      <c r="C224" s="24" t="s">
        <v>89</v>
      </c>
      <c r="D224" s="24">
        <v>14</v>
      </c>
      <c r="E224" s="35" t="s">
        <v>220</v>
      </c>
      <c r="F224" s="30">
        <v>6323.4189999999999</v>
      </c>
    </row>
    <row r="225" spans="1:6" s="2" customFormat="1" ht="31.5" x14ac:dyDescent="0.25">
      <c r="A225" s="24">
        <v>130</v>
      </c>
      <c r="B225" s="24" t="s">
        <v>191</v>
      </c>
      <c r="C225" s="24" t="s">
        <v>89</v>
      </c>
      <c r="D225" s="24">
        <v>15</v>
      </c>
      <c r="E225" s="35" t="s">
        <v>221</v>
      </c>
      <c r="F225" s="30">
        <v>7439.3159999999998</v>
      </c>
    </row>
    <row r="226" spans="1:6" s="2" customFormat="1" ht="31.5" x14ac:dyDescent="0.25">
      <c r="A226" s="24">
        <v>131</v>
      </c>
      <c r="B226" s="24" t="s">
        <v>191</v>
      </c>
      <c r="C226" s="24" t="s">
        <v>89</v>
      </c>
      <c r="D226" s="24">
        <v>16</v>
      </c>
      <c r="E226" s="35" t="s">
        <v>222</v>
      </c>
      <c r="F226" s="30">
        <v>7129.3440000000001</v>
      </c>
    </row>
    <row r="227" spans="1:6" s="2" customFormat="1" ht="31.5" x14ac:dyDescent="0.25">
      <c r="A227" s="24">
        <v>132</v>
      </c>
      <c r="B227" s="24" t="s">
        <v>191</v>
      </c>
      <c r="C227" s="24" t="s">
        <v>89</v>
      </c>
      <c r="D227" s="24">
        <v>17</v>
      </c>
      <c r="E227" s="35" t="s">
        <v>223</v>
      </c>
      <c r="F227" s="30">
        <v>8679.2029999999995</v>
      </c>
    </row>
    <row r="228" spans="1:6" s="2" customFormat="1" ht="31.5" x14ac:dyDescent="0.25">
      <c r="A228" s="24">
        <v>133</v>
      </c>
      <c r="B228" s="24" t="s">
        <v>191</v>
      </c>
      <c r="C228" s="24" t="s">
        <v>89</v>
      </c>
      <c r="D228" s="24">
        <v>18</v>
      </c>
      <c r="E228" s="35" t="s">
        <v>224</v>
      </c>
      <c r="F228" s="30">
        <v>3409.6880000000001</v>
      </c>
    </row>
    <row r="229" spans="1:6" s="2" customFormat="1" ht="31.5" x14ac:dyDescent="0.25">
      <c r="A229" s="24">
        <v>134</v>
      </c>
      <c r="B229" s="24" t="s">
        <v>191</v>
      </c>
      <c r="C229" s="24" t="s">
        <v>89</v>
      </c>
      <c r="D229" s="24">
        <v>19</v>
      </c>
      <c r="E229" s="35" t="s">
        <v>225</v>
      </c>
      <c r="F229" s="30">
        <v>3905.6419999999998</v>
      </c>
    </row>
    <row r="230" spans="1:6" s="2" customFormat="1" ht="31.5" x14ac:dyDescent="0.25">
      <c r="A230" s="24">
        <v>135</v>
      </c>
      <c r="B230" s="24" t="s">
        <v>191</v>
      </c>
      <c r="C230" s="24" t="s">
        <v>89</v>
      </c>
      <c r="D230" s="24">
        <v>20</v>
      </c>
      <c r="E230" s="35" t="s">
        <v>226</v>
      </c>
      <c r="F230" s="30">
        <v>4339.6019999999999</v>
      </c>
    </row>
    <row r="231" spans="1:6" s="2" customFormat="1" x14ac:dyDescent="0.25">
      <c r="A231" s="87" t="s">
        <v>92</v>
      </c>
      <c r="B231" s="87"/>
      <c r="C231" s="87"/>
      <c r="D231" s="87"/>
      <c r="E231" s="87"/>
      <c r="F231" s="23">
        <f>F232+F235</f>
        <v>1961.2660000000001</v>
      </c>
    </row>
    <row r="232" spans="1:6" s="2" customFormat="1" x14ac:dyDescent="0.25">
      <c r="A232" s="87" t="s">
        <v>93</v>
      </c>
      <c r="B232" s="87"/>
      <c r="C232" s="87"/>
      <c r="D232" s="87"/>
      <c r="E232" s="87"/>
      <c r="F232" s="23">
        <f>F233+F234</f>
        <v>1193.8130000000001</v>
      </c>
    </row>
    <row r="233" spans="1:6" s="2" customFormat="1" ht="39.75" customHeight="1" x14ac:dyDescent="0.25">
      <c r="A233" s="24">
        <v>136</v>
      </c>
      <c r="B233" s="24" t="s">
        <v>191</v>
      </c>
      <c r="C233" s="24" t="s">
        <v>94</v>
      </c>
      <c r="D233" s="24">
        <v>1</v>
      </c>
      <c r="E233" s="31" t="s">
        <v>227</v>
      </c>
      <c r="F233" s="30">
        <v>284.24099999999999</v>
      </c>
    </row>
    <row r="234" spans="1:6" s="2" customFormat="1" ht="37.5" customHeight="1" x14ac:dyDescent="0.25">
      <c r="A234" s="24">
        <v>137</v>
      </c>
      <c r="B234" s="24" t="s">
        <v>191</v>
      </c>
      <c r="C234" s="24" t="s">
        <v>94</v>
      </c>
      <c r="D234" s="24">
        <v>2</v>
      </c>
      <c r="E234" s="27" t="s">
        <v>228</v>
      </c>
      <c r="F234" s="30">
        <v>909.572</v>
      </c>
    </row>
    <row r="235" spans="1:6" s="2" customFormat="1" x14ac:dyDescent="0.25">
      <c r="A235" s="87" t="s">
        <v>229</v>
      </c>
      <c r="B235" s="87"/>
      <c r="C235" s="87"/>
      <c r="D235" s="87"/>
      <c r="E235" s="87"/>
      <c r="F235" s="23">
        <f t="shared" ref="F235" si="22">F236</f>
        <v>767.45300000000009</v>
      </c>
    </row>
    <row r="236" spans="1:6" s="2" customFormat="1" ht="36.75" customHeight="1" x14ac:dyDescent="0.25">
      <c r="A236" s="24">
        <v>138</v>
      </c>
      <c r="B236" s="24" t="s">
        <v>191</v>
      </c>
      <c r="C236" s="24" t="s">
        <v>230</v>
      </c>
      <c r="D236" s="24">
        <v>1</v>
      </c>
      <c r="E236" s="27" t="s">
        <v>231</v>
      </c>
      <c r="F236" s="30">
        <v>767.45300000000009</v>
      </c>
    </row>
    <row r="237" spans="1:6" s="2" customFormat="1" x14ac:dyDescent="0.25">
      <c r="A237" s="88" t="s">
        <v>152</v>
      </c>
      <c r="B237" s="88"/>
      <c r="C237" s="88"/>
      <c r="D237" s="88"/>
      <c r="E237" s="88"/>
      <c r="F237" s="22">
        <f>F185+F188+F192+F195+F205+F209+F231</f>
        <v>161956.41299999997</v>
      </c>
    </row>
    <row r="238" spans="1:6" s="2" customFormat="1" ht="31.5" customHeight="1" x14ac:dyDescent="0.25">
      <c r="A238" s="80" t="s">
        <v>232</v>
      </c>
      <c r="B238" s="81"/>
      <c r="C238" s="81"/>
      <c r="D238" s="81"/>
      <c r="E238" s="81"/>
      <c r="F238" s="82"/>
    </row>
    <row r="239" spans="1:6" s="2" customFormat="1" x14ac:dyDescent="0.25">
      <c r="A239" s="87" t="s">
        <v>56</v>
      </c>
      <c r="B239" s="87"/>
      <c r="C239" s="87"/>
      <c r="D239" s="87"/>
      <c r="E239" s="87"/>
      <c r="F239" s="23">
        <f t="shared" ref="F239" si="23">F240</f>
        <v>1782.078</v>
      </c>
    </row>
    <row r="240" spans="1:6" s="2" customFormat="1" ht="31.5" x14ac:dyDescent="0.25">
      <c r="A240" s="24">
        <v>139</v>
      </c>
      <c r="B240" s="24" t="s">
        <v>233</v>
      </c>
      <c r="C240" s="24" t="s">
        <v>57</v>
      </c>
      <c r="D240" s="24">
        <v>1</v>
      </c>
      <c r="E240" s="31" t="s">
        <v>234</v>
      </c>
      <c r="F240" s="30">
        <v>1782.078</v>
      </c>
    </row>
    <row r="241" spans="1:14" x14ac:dyDescent="0.25">
      <c r="A241" s="87" t="s">
        <v>87</v>
      </c>
      <c r="B241" s="87"/>
      <c r="C241" s="87"/>
      <c r="D241" s="87"/>
      <c r="E241" s="87"/>
      <c r="F241" s="23">
        <f t="shared" ref="F241:F242" si="24">F242</f>
        <v>2052.9090000000001</v>
      </c>
    </row>
    <row r="242" spans="1:14" x14ac:dyDescent="0.25">
      <c r="A242" s="87" t="s">
        <v>88</v>
      </c>
      <c r="B242" s="87"/>
      <c r="C242" s="87"/>
      <c r="D242" s="87"/>
      <c r="E242" s="87"/>
      <c r="F242" s="23">
        <f t="shared" si="24"/>
        <v>2052.9090000000001</v>
      </c>
    </row>
    <row r="243" spans="1:14" x14ac:dyDescent="0.25">
      <c r="A243" s="24">
        <v>140</v>
      </c>
      <c r="B243" s="24" t="s">
        <v>233</v>
      </c>
      <c r="C243" s="24" t="s">
        <v>89</v>
      </c>
      <c r="D243" s="24">
        <v>1</v>
      </c>
      <c r="E243" s="35" t="s">
        <v>235</v>
      </c>
      <c r="F243" s="30">
        <v>2052.9090000000001</v>
      </c>
    </row>
    <row r="244" spans="1:14" x14ac:dyDescent="0.25">
      <c r="A244" s="79" t="s">
        <v>152</v>
      </c>
      <c r="B244" s="79"/>
      <c r="C244" s="79"/>
      <c r="D244" s="79"/>
      <c r="E244" s="79"/>
      <c r="F244" s="22">
        <f>F241+F239</f>
        <v>3834.9870000000001</v>
      </c>
    </row>
    <row r="245" spans="1:14" ht="36" customHeight="1" x14ac:dyDescent="0.25">
      <c r="A245" s="80" t="s">
        <v>236</v>
      </c>
      <c r="B245" s="81"/>
      <c r="C245" s="81"/>
      <c r="D245" s="81"/>
      <c r="E245" s="81"/>
      <c r="F245" s="82"/>
    </row>
    <row r="246" spans="1:14" x14ac:dyDescent="0.25">
      <c r="A246" s="83" t="s">
        <v>237</v>
      </c>
      <c r="B246" s="83"/>
      <c r="C246" s="83"/>
      <c r="D246" s="83"/>
      <c r="E246" s="83"/>
      <c r="F246" s="20">
        <f t="shared" ref="F246:F247" si="25">F247</f>
        <v>4350.5</v>
      </c>
    </row>
    <row r="247" spans="1:14" x14ac:dyDescent="0.25">
      <c r="A247" s="83" t="s">
        <v>238</v>
      </c>
      <c r="B247" s="83"/>
      <c r="C247" s="83"/>
      <c r="D247" s="83"/>
      <c r="E247" s="83"/>
      <c r="F247" s="20">
        <f t="shared" si="25"/>
        <v>4350.5</v>
      </c>
    </row>
    <row r="248" spans="1:14" ht="63" x14ac:dyDescent="0.25">
      <c r="A248" s="24">
        <v>141</v>
      </c>
      <c r="B248" s="24" t="s">
        <v>239</v>
      </c>
      <c r="C248" s="24" t="s">
        <v>240</v>
      </c>
      <c r="D248" s="24">
        <v>1</v>
      </c>
      <c r="E248" s="27" t="s">
        <v>241</v>
      </c>
      <c r="F248" s="36">
        <v>4350.5</v>
      </c>
    </row>
    <row r="249" spans="1:14" x14ac:dyDescent="0.25">
      <c r="A249" s="79" t="s">
        <v>152</v>
      </c>
      <c r="B249" s="79"/>
      <c r="C249" s="79"/>
      <c r="D249" s="79"/>
      <c r="E249" s="79"/>
      <c r="F249" s="37">
        <f>F248</f>
        <v>4350.5</v>
      </c>
    </row>
    <row r="250" spans="1:14" x14ac:dyDescent="0.25">
      <c r="A250" s="84" t="s">
        <v>242</v>
      </c>
      <c r="B250" s="85"/>
      <c r="C250" s="85"/>
      <c r="D250" s="85"/>
      <c r="E250" s="86"/>
      <c r="F250" s="19">
        <f>F249+F244+F237</f>
        <v>170141.89999999997</v>
      </c>
    </row>
    <row r="251" spans="1:14" s="11" customFormat="1" ht="18.75" customHeight="1" x14ac:dyDescent="0.25">
      <c r="A251" s="76" t="s">
        <v>243</v>
      </c>
      <c r="B251" s="77"/>
      <c r="C251" s="77"/>
      <c r="D251" s="77"/>
      <c r="E251" s="78"/>
      <c r="F251" s="38">
        <f>F250+F182</f>
        <v>705695.39049999998</v>
      </c>
      <c r="G251" s="10"/>
      <c r="H251" s="10"/>
      <c r="I251" s="10"/>
      <c r="J251" s="10"/>
      <c r="K251" s="10"/>
      <c r="L251" s="10"/>
      <c r="M251" s="10"/>
      <c r="N251" s="10"/>
    </row>
  </sheetData>
  <mergeCells count="147">
    <mergeCell ref="A8:F8"/>
    <mergeCell ref="A9:E9"/>
    <mergeCell ref="A10:E10"/>
    <mergeCell ref="A12:E12"/>
    <mergeCell ref="A13:E13"/>
    <mergeCell ref="A17:E17"/>
    <mergeCell ref="A1:F1"/>
    <mergeCell ref="A3:A5"/>
    <mergeCell ref="B3:D4"/>
    <mergeCell ref="E3:E5"/>
    <mergeCell ref="F3:F5"/>
    <mergeCell ref="A7:F7"/>
    <mergeCell ref="A36:E36"/>
    <mergeCell ref="A43:E43"/>
    <mergeCell ref="A48:E48"/>
    <mergeCell ref="A49:A50"/>
    <mergeCell ref="B49:B50"/>
    <mergeCell ref="C49:C50"/>
    <mergeCell ref="D49:D50"/>
    <mergeCell ref="A18:E18"/>
    <mergeCell ref="A20:E20"/>
    <mergeCell ref="A22:E22"/>
    <mergeCell ref="A23:E23"/>
    <mergeCell ref="A30:E30"/>
    <mergeCell ref="A35:E35"/>
    <mergeCell ref="A56:A57"/>
    <mergeCell ref="B56:B57"/>
    <mergeCell ref="C56:C57"/>
    <mergeCell ref="D56:D57"/>
    <mergeCell ref="A58:A59"/>
    <mergeCell ref="B58:B59"/>
    <mergeCell ref="C58:C59"/>
    <mergeCell ref="D58:D59"/>
    <mergeCell ref="A51:A52"/>
    <mergeCell ref="B51:B52"/>
    <mergeCell ref="C51:C52"/>
    <mergeCell ref="D51:D52"/>
    <mergeCell ref="A53:A55"/>
    <mergeCell ref="B53:B55"/>
    <mergeCell ref="C53:C55"/>
    <mergeCell ref="D53:D55"/>
    <mergeCell ref="A69:A70"/>
    <mergeCell ref="B69:B70"/>
    <mergeCell ref="C69:C70"/>
    <mergeCell ref="D69:D70"/>
    <mergeCell ref="A71:A72"/>
    <mergeCell ref="B71:B72"/>
    <mergeCell ref="C71:C72"/>
    <mergeCell ref="D71:D72"/>
    <mergeCell ref="A61:A62"/>
    <mergeCell ref="B61:B62"/>
    <mergeCell ref="C61:C62"/>
    <mergeCell ref="D61:D62"/>
    <mergeCell ref="A64:A65"/>
    <mergeCell ref="B64:B65"/>
    <mergeCell ref="C64:C65"/>
    <mergeCell ref="D64:D65"/>
    <mergeCell ref="A90:E90"/>
    <mergeCell ref="A95:E95"/>
    <mergeCell ref="A104:E104"/>
    <mergeCell ref="A105:E105"/>
    <mergeCell ref="A109:E109"/>
    <mergeCell ref="A110:E110"/>
    <mergeCell ref="A74:E74"/>
    <mergeCell ref="A75:E75"/>
    <mergeCell ref="A77:E77"/>
    <mergeCell ref="A78:E78"/>
    <mergeCell ref="A81:E81"/>
    <mergeCell ref="A82:E82"/>
    <mergeCell ref="A133:E133"/>
    <mergeCell ref="A134:F134"/>
    <mergeCell ref="A135:E135"/>
    <mergeCell ref="A136:E136"/>
    <mergeCell ref="A138:E138"/>
    <mergeCell ref="A140:E140"/>
    <mergeCell ref="A112:E112"/>
    <mergeCell ref="A113:E113"/>
    <mergeCell ref="A120:E120"/>
    <mergeCell ref="A125:E125"/>
    <mergeCell ref="A126:A127"/>
    <mergeCell ref="B126:B127"/>
    <mergeCell ref="C126:C127"/>
    <mergeCell ref="D126:D127"/>
    <mergeCell ref="A149:E149"/>
    <mergeCell ref="A151:E151"/>
    <mergeCell ref="A154:E154"/>
    <mergeCell ref="A155:E155"/>
    <mergeCell ref="A157:E157"/>
    <mergeCell ref="A158:E158"/>
    <mergeCell ref="A141:E141"/>
    <mergeCell ref="A143:E143"/>
    <mergeCell ref="A144:F144"/>
    <mergeCell ref="A145:E145"/>
    <mergeCell ref="A146:E146"/>
    <mergeCell ref="A148:E148"/>
    <mergeCell ref="A175:F175"/>
    <mergeCell ref="A176:E176"/>
    <mergeCell ref="A178:E178"/>
    <mergeCell ref="A179:E179"/>
    <mergeCell ref="A181:E181"/>
    <mergeCell ref="A182:E182"/>
    <mergeCell ref="A162:E162"/>
    <mergeCell ref="A163:E163"/>
    <mergeCell ref="A165:E165"/>
    <mergeCell ref="A167:E167"/>
    <mergeCell ref="A169:E169"/>
    <mergeCell ref="A174:E174"/>
    <mergeCell ref="A192:E192"/>
    <mergeCell ref="A193:E193"/>
    <mergeCell ref="A195:E195"/>
    <mergeCell ref="A196:A197"/>
    <mergeCell ref="B196:B197"/>
    <mergeCell ref="C196:C197"/>
    <mergeCell ref="D196:D197"/>
    <mergeCell ref="A183:F183"/>
    <mergeCell ref="A184:F184"/>
    <mergeCell ref="A185:E185"/>
    <mergeCell ref="A186:E186"/>
    <mergeCell ref="A188:E188"/>
    <mergeCell ref="A189:E189"/>
    <mergeCell ref="A205:E205"/>
    <mergeCell ref="A206:E206"/>
    <mergeCell ref="A209:E209"/>
    <mergeCell ref="A210:E210"/>
    <mergeCell ref="A231:E231"/>
    <mergeCell ref="A232:E232"/>
    <mergeCell ref="A198:A199"/>
    <mergeCell ref="B198:B199"/>
    <mergeCell ref="C198:C199"/>
    <mergeCell ref="D198:D199"/>
    <mergeCell ref="A202:A203"/>
    <mergeCell ref="B202:B203"/>
    <mergeCell ref="C202:C203"/>
    <mergeCell ref="D202:D203"/>
    <mergeCell ref="A251:E251"/>
    <mergeCell ref="A244:E244"/>
    <mergeCell ref="A245:F245"/>
    <mergeCell ref="A246:E246"/>
    <mergeCell ref="A247:E247"/>
    <mergeCell ref="A249:E249"/>
    <mergeCell ref="A250:E250"/>
    <mergeCell ref="A235:E235"/>
    <mergeCell ref="A237:E237"/>
    <mergeCell ref="A238:F238"/>
    <mergeCell ref="A239:E239"/>
    <mergeCell ref="A241:E241"/>
    <mergeCell ref="A242:E2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36"/>
  <sheetViews>
    <sheetView zoomScale="75" zoomScaleNormal="75" workbookViewId="0">
      <selection activeCell="A2" sqref="A2:E2"/>
    </sheetView>
  </sheetViews>
  <sheetFormatPr defaultRowHeight="15.75" x14ac:dyDescent="0.25"/>
  <cols>
    <col min="1" max="1" width="6.140625" style="44" customWidth="1"/>
    <col min="2" max="2" width="10.42578125" style="44" customWidth="1"/>
    <col min="3" max="3" width="13.140625" style="50" customWidth="1"/>
    <col min="4" max="4" width="191.28515625" style="51" customWidth="1"/>
    <col min="5" max="5" width="23.85546875" style="57" customWidth="1"/>
    <col min="6" max="7" width="9.140625" style="42"/>
    <col min="8" max="8" width="21.28515625" style="43" customWidth="1"/>
    <col min="9" max="9" width="9.140625" style="42"/>
    <col min="10" max="10" width="10.28515625" style="42" bestFit="1" customWidth="1"/>
    <col min="11" max="16384" width="9.140625" style="42"/>
  </cols>
  <sheetData>
    <row r="2" spans="1:5" ht="87" customHeight="1" x14ac:dyDescent="0.25">
      <c r="A2" s="111" t="s">
        <v>965</v>
      </c>
      <c r="B2" s="111"/>
      <c r="C2" s="111"/>
      <c r="D2" s="111"/>
      <c r="E2" s="111"/>
    </row>
    <row r="3" spans="1:5" ht="15.75" customHeight="1" x14ac:dyDescent="0.25">
      <c r="B3" s="45"/>
      <c r="C3" s="45"/>
      <c r="D3" s="45"/>
      <c r="E3" s="56"/>
    </row>
    <row r="4" spans="1:5" ht="27" customHeight="1" x14ac:dyDescent="0.25">
      <c r="A4" s="112" t="s">
        <v>0</v>
      </c>
      <c r="B4" s="113" t="s">
        <v>1</v>
      </c>
      <c r="C4" s="113"/>
      <c r="D4" s="112" t="s">
        <v>2</v>
      </c>
      <c r="E4" s="108" t="s">
        <v>3</v>
      </c>
    </row>
    <row r="5" spans="1:5" ht="51" customHeight="1" x14ac:dyDescent="0.25">
      <c r="A5" s="112"/>
      <c r="B5" s="25" t="s">
        <v>4</v>
      </c>
      <c r="C5" s="26" t="s">
        <v>5</v>
      </c>
      <c r="D5" s="112"/>
      <c r="E5" s="108"/>
    </row>
    <row r="6" spans="1:5" x14ac:dyDescent="0.25">
      <c r="A6" s="110" t="s">
        <v>6</v>
      </c>
      <c r="B6" s="110"/>
      <c r="C6" s="110"/>
      <c r="D6" s="110"/>
      <c r="E6" s="110"/>
    </row>
    <row r="7" spans="1:5" ht="24" customHeight="1" x14ac:dyDescent="0.25">
      <c r="A7" s="94" t="s">
        <v>244</v>
      </c>
      <c r="B7" s="94"/>
      <c r="C7" s="94"/>
      <c r="D7" s="94"/>
      <c r="E7" s="94"/>
    </row>
    <row r="8" spans="1:5" ht="15.75" customHeight="1" x14ac:dyDescent="0.25">
      <c r="A8" s="87" t="s">
        <v>41</v>
      </c>
      <c r="B8" s="87"/>
      <c r="C8" s="87"/>
      <c r="D8" s="87"/>
      <c r="E8" s="54">
        <f t="shared" ref="E8:E9" si="0">E9</f>
        <v>5791.4750000000004</v>
      </c>
    </row>
    <row r="9" spans="1:5" ht="15.75" customHeight="1" x14ac:dyDescent="0.25">
      <c r="A9" s="87" t="s">
        <v>50</v>
      </c>
      <c r="B9" s="87"/>
      <c r="C9" s="87"/>
      <c r="D9" s="87"/>
      <c r="E9" s="54">
        <f t="shared" si="0"/>
        <v>5791.4750000000004</v>
      </c>
    </row>
    <row r="10" spans="1:5" ht="50.25" customHeight="1" x14ac:dyDescent="0.25">
      <c r="A10" s="24">
        <v>1</v>
      </c>
      <c r="B10" s="24" t="s">
        <v>245</v>
      </c>
      <c r="C10" s="29" t="s">
        <v>51</v>
      </c>
      <c r="D10" s="35" t="s">
        <v>246</v>
      </c>
      <c r="E10" s="36">
        <v>5791.4750000000004</v>
      </c>
    </row>
    <row r="11" spans="1:5" ht="15.75" customHeight="1" x14ac:dyDescent="0.25">
      <c r="A11" s="87" t="s">
        <v>247</v>
      </c>
      <c r="B11" s="87"/>
      <c r="C11" s="87"/>
      <c r="D11" s="87"/>
      <c r="E11" s="54">
        <f t="shared" ref="E11" si="1">E12</f>
        <v>2316.8009999999999</v>
      </c>
    </row>
    <row r="12" spans="1:5" ht="15.75" customHeight="1" x14ac:dyDescent="0.25">
      <c r="A12" s="97" t="s">
        <v>248</v>
      </c>
      <c r="B12" s="97"/>
      <c r="C12" s="97"/>
      <c r="D12" s="97"/>
      <c r="E12" s="54">
        <f t="shared" ref="E12" si="2">SUM(E13:E14)</f>
        <v>2316.8009999999999</v>
      </c>
    </row>
    <row r="13" spans="1:5" ht="48.75" customHeight="1" x14ac:dyDescent="0.25">
      <c r="A13" s="24">
        <v>2</v>
      </c>
      <c r="B13" s="24" t="s">
        <v>245</v>
      </c>
      <c r="C13" s="29" t="s">
        <v>249</v>
      </c>
      <c r="D13" s="35" t="s">
        <v>250</v>
      </c>
      <c r="E13" s="36">
        <v>1362.8240000000001</v>
      </c>
    </row>
    <row r="14" spans="1:5" ht="51" customHeight="1" x14ac:dyDescent="0.25">
      <c r="A14" s="24">
        <v>3</v>
      </c>
      <c r="B14" s="24" t="s">
        <v>245</v>
      </c>
      <c r="C14" s="29" t="s">
        <v>249</v>
      </c>
      <c r="D14" s="35" t="s">
        <v>251</v>
      </c>
      <c r="E14" s="36">
        <v>953.97699999999998</v>
      </c>
    </row>
    <row r="15" spans="1:5" ht="15.75" customHeight="1" x14ac:dyDescent="0.25">
      <c r="A15" s="87" t="s">
        <v>118</v>
      </c>
      <c r="B15" s="87"/>
      <c r="C15" s="87"/>
      <c r="D15" s="87"/>
      <c r="E15" s="54">
        <f t="shared" ref="E15:E16" si="3">E16</f>
        <v>476.988</v>
      </c>
    </row>
    <row r="16" spans="1:5" ht="15.75" customHeight="1" x14ac:dyDescent="0.25">
      <c r="A16" s="97" t="s">
        <v>119</v>
      </c>
      <c r="B16" s="97"/>
      <c r="C16" s="97"/>
      <c r="D16" s="97"/>
      <c r="E16" s="54">
        <f t="shared" si="3"/>
        <v>476.988</v>
      </c>
    </row>
    <row r="17" spans="1:5" ht="63.75" customHeight="1" x14ac:dyDescent="0.25">
      <c r="A17" s="24">
        <v>4</v>
      </c>
      <c r="B17" s="24" t="s">
        <v>245</v>
      </c>
      <c r="C17" s="29" t="s">
        <v>120</v>
      </c>
      <c r="D17" s="31" t="s">
        <v>252</v>
      </c>
      <c r="E17" s="36">
        <v>476.988</v>
      </c>
    </row>
    <row r="18" spans="1:5" x14ac:dyDescent="0.25">
      <c r="A18" s="88" t="s">
        <v>253</v>
      </c>
      <c r="B18" s="88"/>
      <c r="C18" s="88"/>
      <c r="D18" s="88"/>
      <c r="E18" s="55">
        <f t="shared" ref="E18" si="4">E15+E11+E8</f>
        <v>8585.2639999999992</v>
      </c>
    </row>
    <row r="19" spans="1:5" ht="40.5" customHeight="1" x14ac:dyDescent="0.25">
      <c r="A19" s="94" t="s">
        <v>254</v>
      </c>
      <c r="B19" s="94"/>
      <c r="C19" s="94"/>
      <c r="D19" s="94"/>
      <c r="E19" s="94"/>
    </row>
    <row r="20" spans="1:5" ht="15.75" customHeight="1" x14ac:dyDescent="0.25">
      <c r="A20" s="87" t="s">
        <v>255</v>
      </c>
      <c r="B20" s="87"/>
      <c r="C20" s="87"/>
      <c r="D20" s="87"/>
      <c r="E20" s="54">
        <f>E21+E23+E25</f>
        <v>249033.71000000002</v>
      </c>
    </row>
    <row r="21" spans="1:5" ht="15.75" customHeight="1" x14ac:dyDescent="0.25">
      <c r="A21" s="87" t="s">
        <v>256</v>
      </c>
      <c r="B21" s="87"/>
      <c r="C21" s="87"/>
      <c r="D21" s="87"/>
      <c r="E21" s="54">
        <f>E22</f>
        <v>246093.27600000001</v>
      </c>
    </row>
    <row r="22" spans="1:5" ht="31.5" x14ac:dyDescent="0.25">
      <c r="A22" s="24">
        <v>5</v>
      </c>
      <c r="B22" s="24" t="s">
        <v>257</v>
      </c>
      <c r="C22" s="29" t="s">
        <v>258</v>
      </c>
      <c r="D22" s="35" t="s">
        <v>259</v>
      </c>
      <c r="E22" s="36">
        <v>246093.27600000001</v>
      </c>
    </row>
    <row r="23" spans="1:5" ht="15.75" customHeight="1" x14ac:dyDescent="0.25">
      <c r="A23" s="87" t="s">
        <v>260</v>
      </c>
      <c r="B23" s="87"/>
      <c r="C23" s="87"/>
      <c r="D23" s="87"/>
      <c r="E23" s="54">
        <f t="shared" ref="E23" si="5">E24</f>
        <v>1470.2170000000001</v>
      </c>
    </row>
    <row r="24" spans="1:5" ht="31.5" x14ac:dyDescent="0.25">
      <c r="A24" s="24">
        <v>6</v>
      </c>
      <c r="B24" s="24" t="s">
        <v>257</v>
      </c>
      <c r="C24" s="29" t="s">
        <v>261</v>
      </c>
      <c r="D24" s="35" t="s">
        <v>262</v>
      </c>
      <c r="E24" s="36">
        <v>1470.2170000000001</v>
      </c>
    </row>
    <row r="25" spans="1:5" ht="15.75" customHeight="1" x14ac:dyDescent="0.25">
      <c r="A25" s="87" t="s">
        <v>263</v>
      </c>
      <c r="B25" s="87"/>
      <c r="C25" s="87"/>
      <c r="D25" s="87"/>
      <c r="E25" s="54">
        <f>E26</f>
        <v>1470.2170000000001</v>
      </c>
    </row>
    <row r="26" spans="1:5" ht="31.5" x14ac:dyDescent="0.25">
      <c r="A26" s="24">
        <v>7</v>
      </c>
      <c r="B26" s="24" t="s">
        <v>257</v>
      </c>
      <c r="C26" s="29" t="s">
        <v>264</v>
      </c>
      <c r="D26" s="35" t="s">
        <v>265</v>
      </c>
      <c r="E26" s="36">
        <v>1470.2170000000001</v>
      </c>
    </row>
    <row r="27" spans="1:5" ht="15.75" customHeight="1" x14ac:dyDescent="0.25">
      <c r="A27" s="87" t="s">
        <v>266</v>
      </c>
      <c r="B27" s="87"/>
      <c r="C27" s="87"/>
      <c r="D27" s="87"/>
      <c r="E27" s="54">
        <f>E28</f>
        <v>65887.149999999994</v>
      </c>
    </row>
    <row r="28" spans="1:5" ht="15.75" customHeight="1" x14ac:dyDescent="0.25">
      <c r="A28" s="87" t="s">
        <v>267</v>
      </c>
      <c r="B28" s="87"/>
      <c r="C28" s="87"/>
      <c r="D28" s="87"/>
      <c r="E28" s="54">
        <f>E29</f>
        <v>65887.149999999994</v>
      </c>
    </row>
    <row r="29" spans="1:5" ht="31.5" x14ac:dyDescent="0.25">
      <c r="A29" s="24">
        <v>8</v>
      </c>
      <c r="B29" s="24" t="s">
        <v>257</v>
      </c>
      <c r="C29" s="29" t="s">
        <v>268</v>
      </c>
      <c r="D29" s="35" t="s">
        <v>269</v>
      </c>
      <c r="E29" s="36">
        <v>65887.149999999994</v>
      </c>
    </row>
    <row r="30" spans="1:5" ht="15.75" customHeight="1" x14ac:dyDescent="0.25">
      <c r="A30" s="87" t="s">
        <v>41</v>
      </c>
      <c r="B30" s="87"/>
      <c r="C30" s="87"/>
      <c r="D30" s="87"/>
      <c r="E30" s="54">
        <f>E31</f>
        <v>8647.9470000000001</v>
      </c>
    </row>
    <row r="31" spans="1:5" ht="15.75" customHeight="1" x14ac:dyDescent="0.25">
      <c r="A31" s="87" t="s">
        <v>50</v>
      </c>
      <c r="B31" s="87"/>
      <c r="C31" s="87"/>
      <c r="D31" s="87"/>
      <c r="E31" s="54">
        <f>E32</f>
        <v>8647.9470000000001</v>
      </c>
    </row>
    <row r="32" spans="1:5" ht="63" x14ac:dyDescent="0.25">
      <c r="A32" s="24">
        <v>9</v>
      </c>
      <c r="B32" s="24" t="s">
        <v>257</v>
      </c>
      <c r="C32" s="29" t="s">
        <v>51</v>
      </c>
      <c r="D32" s="27" t="s">
        <v>270</v>
      </c>
      <c r="E32" s="36">
        <v>8647.9470000000001</v>
      </c>
    </row>
    <row r="33" spans="1:5" ht="15.75" customHeight="1" x14ac:dyDescent="0.25">
      <c r="A33" s="87" t="s">
        <v>271</v>
      </c>
      <c r="B33" s="87"/>
      <c r="C33" s="87"/>
      <c r="D33" s="87"/>
      <c r="E33" s="54">
        <f>E34</f>
        <v>1522.0640000000001</v>
      </c>
    </row>
    <row r="34" spans="1:5" ht="15.75" customHeight="1" x14ac:dyDescent="0.25">
      <c r="A34" s="87" t="s">
        <v>272</v>
      </c>
      <c r="B34" s="87"/>
      <c r="C34" s="87"/>
      <c r="D34" s="87"/>
      <c r="E34" s="54">
        <f>E35</f>
        <v>1522.0640000000001</v>
      </c>
    </row>
    <row r="35" spans="1:5" ht="31.5" x14ac:dyDescent="0.25">
      <c r="A35" s="24">
        <v>10</v>
      </c>
      <c r="B35" s="24" t="s">
        <v>257</v>
      </c>
      <c r="C35" s="29" t="s">
        <v>273</v>
      </c>
      <c r="D35" s="31" t="s">
        <v>274</v>
      </c>
      <c r="E35" s="36">
        <v>1522.0640000000001</v>
      </c>
    </row>
    <row r="36" spans="1:5" ht="15.75" customHeight="1" x14ac:dyDescent="0.25">
      <c r="A36" s="87" t="s">
        <v>275</v>
      </c>
      <c r="B36" s="87"/>
      <c r="C36" s="87"/>
      <c r="D36" s="87"/>
      <c r="E36" s="54">
        <f>E37+E40+E43+E45+E49+E51+E54+E56+E60</f>
        <v>145045.02599999998</v>
      </c>
    </row>
    <row r="37" spans="1:5" ht="15.75" customHeight="1" x14ac:dyDescent="0.25">
      <c r="A37" s="87" t="s">
        <v>276</v>
      </c>
      <c r="B37" s="87"/>
      <c r="C37" s="87"/>
      <c r="D37" s="87"/>
      <c r="E37" s="54">
        <f>E38+E39</f>
        <v>11744.114</v>
      </c>
    </row>
    <row r="38" spans="1:5" ht="47.25" x14ac:dyDescent="0.25">
      <c r="A38" s="24">
        <v>11</v>
      </c>
      <c r="B38" s="24" t="s">
        <v>257</v>
      </c>
      <c r="C38" s="29" t="s">
        <v>277</v>
      </c>
      <c r="D38" s="31" t="s">
        <v>278</v>
      </c>
      <c r="E38" s="36">
        <v>667.91099999999994</v>
      </c>
    </row>
    <row r="39" spans="1:5" ht="49.5" customHeight="1" x14ac:dyDescent="0.25">
      <c r="A39" s="24">
        <v>12</v>
      </c>
      <c r="B39" s="24" t="s">
        <v>257</v>
      </c>
      <c r="C39" s="29" t="s">
        <v>277</v>
      </c>
      <c r="D39" s="31" t="s">
        <v>279</v>
      </c>
      <c r="E39" s="36">
        <v>11076.203</v>
      </c>
    </row>
    <row r="40" spans="1:5" ht="15.75" customHeight="1" x14ac:dyDescent="0.25">
      <c r="A40" s="87" t="s">
        <v>280</v>
      </c>
      <c r="B40" s="87"/>
      <c r="C40" s="87"/>
      <c r="D40" s="87"/>
      <c r="E40" s="54">
        <f>E41+E42</f>
        <v>12126.339</v>
      </c>
    </row>
    <row r="41" spans="1:5" ht="47.25" x14ac:dyDescent="0.25">
      <c r="A41" s="24">
        <v>13</v>
      </c>
      <c r="B41" s="24" t="s">
        <v>257</v>
      </c>
      <c r="C41" s="29" t="s">
        <v>281</v>
      </c>
      <c r="D41" s="31" t="s">
        <v>282</v>
      </c>
      <c r="E41" s="36">
        <v>1050.136</v>
      </c>
    </row>
    <row r="42" spans="1:5" ht="45.75" customHeight="1" x14ac:dyDescent="0.25">
      <c r="A42" s="24">
        <v>14</v>
      </c>
      <c r="B42" s="24" t="s">
        <v>257</v>
      </c>
      <c r="C42" s="29" t="s">
        <v>281</v>
      </c>
      <c r="D42" s="31" t="s">
        <v>283</v>
      </c>
      <c r="E42" s="36">
        <v>11076.203</v>
      </c>
    </row>
    <row r="43" spans="1:5" ht="15.75" customHeight="1" x14ac:dyDescent="0.25">
      <c r="A43" s="87" t="s">
        <v>284</v>
      </c>
      <c r="B43" s="87"/>
      <c r="C43" s="87"/>
      <c r="D43" s="87"/>
      <c r="E43" s="54">
        <f>E44</f>
        <v>667.91099999999994</v>
      </c>
    </row>
    <row r="44" spans="1:5" ht="31.5" x14ac:dyDescent="0.25">
      <c r="A44" s="24">
        <v>15</v>
      </c>
      <c r="B44" s="24" t="s">
        <v>257</v>
      </c>
      <c r="C44" s="29" t="s">
        <v>285</v>
      </c>
      <c r="D44" s="31" t="s">
        <v>286</v>
      </c>
      <c r="E44" s="36">
        <v>667.91099999999994</v>
      </c>
    </row>
    <row r="45" spans="1:5" ht="15.75" customHeight="1" x14ac:dyDescent="0.25">
      <c r="A45" s="87" t="s">
        <v>287</v>
      </c>
      <c r="B45" s="87"/>
      <c r="C45" s="87"/>
      <c r="D45" s="87"/>
      <c r="E45" s="54">
        <f>E46+E47+E48</f>
        <v>52045.711000000003</v>
      </c>
    </row>
    <row r="46" spans="1:5" ht="47.25" x14ac:dyDescent="0.25">
      <c r="A46" s="24">
        <v>16</v>
      </c>
      <c r="B46" s="24" t="s">
        <v>257</v>
      </c>
      <c r="C46" s="29" t="s">
        <v>288</v>
      </c>
      <c r="D46" s="31" t="s">
        <v>289</v>
      </c>
      <c r="E46" s="36">
        <v>667.91099999999994</v>
      </c>
    </row>
    <row r="47" spans="1:5" ht="47.25" x14ac:dyDescent="0.25">
      <c r="A47" s="24">
        <v>17</v>
      </c>
      <c r="B47" s="24" t="s">
        <v>257</v>
      </c>
      <c r="C47" s="29" t="s">
        <v>288</v>
      </c>
      <c r="D47" s="31" t="s">
        <v>290</v>
      </c>
      <c r="E47" s="36">
        <v>667.91099999999994</v>
      </c>
    </row>
    <row r="48" spans="1:5" ht="31.5" x14ac:dyDescent="0.25">
      <c r="A48" s="24">
        <v>18</v>
      </c>
      <c r="B48" s="24" t="s">
        <v>257</v>
      </c>
      <c r="C48" s="29" t="s">
        <v>288</v>
      </c>
      <c r="D48" s="31" t="s">
        <v>291</v>
      </c>
      <c r="E48" s="36">
        <v>50709.889000000003</v>
      </c>
    </row>
    <row r="49" spans="1:5" ht="15.75" customHeight="1" x14ac:dyDescent="0.25">
      <c r="A49" s="87" t="s">
        <v>292</v>
      </c>
      <c r="B49" s="87"/>
      <c r="C49" s="87"/>
      <c r="D49" s="87"/>
      <c r="E49" s="54">
        <f>E50</f>
        <v>11076.203</v>
      </c>
    </row>
    <row r="50" spans="1:5" ht="31.5" x14ac:dyDescent="0.25">
      <c r="A50" s="24">
        <v>19</v>
      </c>
      <c r="B50" s="24" t="s">
        <v>257</v>
      </c>
      <c r="C50" s="29" t="s">
        <v>293</v>
      </c>
      <c r="D50" s="31" t="s">
        <v>294</v>
      </c>
      <c r="E50" s="36">
        <v>11076.203</v>
      </c>
    </row>
    <row r="51" spans="1:5" ht="15.75" customHeight="1" x14ac:dyDescent="0.25">
      <c r="A51" s="87" t="s">
        <v>295</v>
      </c>
      <c r="B51" s="87"/>
      <c r="C51" s="87"/>
      <c r="D51" s="87"/>
      <c r="E51" s="54">
        <f>E52+E53</f>
        <v>11744.114</v>
      </c>
    </row>
    <row r="52" spans="1:5" ht="45.75" customHeight="1" x14ac:dyDescent="0.25">
      <c r="A52" s="24">
        <v>20</v>
      </c>
      <c r="B52" s="24" t="s">
        <v>257</v>
      </c>
      <c r="C52" s="29" t="s">
        <v>296</v>
      </c>
      <c r="D52" s="31" t="s">
        <v>297</v>
      </c>
      <c r="E52" s="36">
        <v>667.91099999999994</v>
      </c>
    </row>
    <row r="53" spans="1:5" ht="49.5" customHeight="1" x14ac:dyDescent="0.25">
      <c r="A53" s="24">
        <v>21</v>
      </c>
      <c r="B53" s="24" t="s">
        <v>257</v>
      </c>
      <c r="C53" s="29" t="s">
        <v>296</v>
      </c>
      <c r="D53" s="31" t="s">
        <v>298</v>
      </c>
      <c r="E53" s="36">
        <v>11076.203</v>
      </c>
    </row>
    <row r="54" spans="1:5" ht="15.75" customHeight="1" x14ac:dyDescent="0.25">
      <c r="A54" s="87" t="s">
        <v>299</v>
      </c>
      <c r="B54" s="87"/>
      <c r="C54" s="87"/>
      <c r="D54" s="87"/>
      <c r="E54" s="54">
        <f>E55</f>
        <v>11076.203</v>
      </c>
    </row>
    <row r="55" spans="1:5" ht="41.25" customHeight="1" x14ac:dyDescent="0.25">
      <c r="A55" s="24">
        <v>22</v>
      </c>
      <c r="B55" s="24" t="s">
        <v>257</v>
      </c>
      <c r="C55" s="29" t="s">
        <v>300</v>
      </c>
      <c r="D55" s="31" t="s">
        <v>301</v>
      </c>
      <c r="E55" s="36">
        <v>11076.203</v>
      </c>
    </row>
    <row r="56" spans="1:5" ht="15.75" customHeight="1" x14ac:dyDescent="0.25">
      <c r="A56" s="87" t="s">
        <v>302</v>
      </c>
      <c r="B56" s="87"/>
      <c r="C56" s="87"/>
      <c r="D56" s="87"/>
      <c r="E56" s="54">
        <f>E57+E58+E59</f>
        <v>12412.025</v>
      </c>
    </row>
    <row r="57" spans="1:5" ht="45.75" customHeight="1" x14ac:dyDescent="0.25">
      <c r="A57" s="24">
        <v>23</v>
      </c>
      <c r="B57" s="24" t="s">
        <v>257</v>
      </c>
      <c r="C57" s="29" t="s">
        <v>303</v>
      </c>
      <c r="D57" s="31" t="s">
        <v>304</v>
      </c>
      <c r="E57" s="36">
        <v>667.91099999999994</v>
      </c>
    </row>
    <row r="58" spans="1:5" ht="51.75" customHeight="1" x14ac:dyDescent="0.25">
      <c r="A58" s="24">
        <v>24</v>
      </c>
      <c r="B58" s="24" t="s">
        <v>257</v>
      </c>
      <c r="C58" s="29" t="s">
        <v>303</v>
      </c>
      <c r="D58" s="31" t="s">
        <v>305</v>
      </c>
      <c r="E58" s="36">
        <v>667.91099999999994</v>
      </c>
    </row>
    <row r="59" spans="1:5" ht="39.75" customHeight="1" x14ac:dyDescent="0.25">
      <c r="A59" s="24">
        <v>25</v>
      </c>
      <c r="B59" s="24" t="s">
        <v>257</v>
      </c>
      <c r="C59" s="29" t="s">
        <v>303</v>
      </c>
      <c r="D59" s="31" t="s">
        <v>967</v>
      </c>
      <c r="E59" s="36">
        <v>11076.203</v>
      </c>
    </row>
    <row r="60" spans="1:5" ht="15.75" customHeight="1" x14ac:dyDescent="0.25">
      <c r="A60" s="87" t="s">
        <v>306</v>
      </c>
      <c r="B60" s="87"/>
      <c r="C60" s="87"/>
      <c r="D60" s="87"/>
      <c r="E60" s="54">
        <f>E61+E62</f>
        <v>22152.405999999999</v>
      </c>
    </row>
    <row r="61" spans="1:5" ht="51" customHeight="1" x14ac:dyDescent="0.25">
      <c r="A61" s="24">
        <v>26</v>
      </c>
      <c r="B61" s="24" t="s">
        <v>257</v>
      </c>
      <c r="C61" s="29" t="s">
        <v>307</v>
      </c>
      <c r="D61" s="31" t="s">
        <v>308</v>
      </c>
      <c r="E61" s="36">
        <v>11076.203</v>
      </c>
    </row>
    <row r="62" spans="1:5" ht="43.5" customHeight="1" x14ac:dyDescent="0.25">
      <c r="A62" s="24">
        <v>27</v>
      </c>
      <c r="B62" s="24" t="s">
        <v>257</v>
      </c>
      <c r="C62" s="29" t="s">
        <v>307</v>
      </c>
      <c r="D62" s="31" t="s">
        <v>309</v>
      </c>
      <c r="E62" s="36">
        <v>11076.203</v>
      </c>
    </row>
    <row r="63" spans="1:5" ht="15.75" customHeight="1" x14ac:dyDescent="0.25">
      <c r="A63" s="87" t="s">
        <v>237</v>
      </c>
      <c r="B63" s="87"/>
      <c r="C63" s="87"/>
      <c r="D63" s="87"/>
      <c r="E63" s="54">
        <f>E64+E67</f>
        <v>57768.805999999997</v>
      </c>
    </row>
    <row r="64" spans="1:5" ht="15.75" customHeight="1" x14ac:dyDescent="0.25">
      <c r="A64" s="87" t="s">
        <v>238</v>
      </c>
      <c r="B64" s="87"/>
      <c r="C64" s="87"/>
      <c r="D64" s="87"/>
      <c r="E64" s="54">
        <f>E65+E66</f>
        <v>27630.05</v>
      </c>
    </row>
    <row r="65" spans="1:5" ht="41.25" customHeight="1" x14ac:dyDescent="0.25">
      <c r="A65" s="24">
        <v>28</v>
      </c>
      <c r="B65" s="24" t="s">
        <v>257</v>
      </c>
      <c r="C65" s="29" t="s">
        <v>240</v>
      </c>
      <c r="D65" s="31" t="s">
        <v>310</v>
      </c>
      <c r="E65" s="36">
        <v>13815.025</v>
      </c>
    </row>
    <row r="66" spans="1:5" ht="38.25" customHeight="1" x14ac:dyDescent="0.25">
      <c r="A66" s="24">
        <v>29</v>
      </c>
      <c r="B66" s="24" t="s">
        <v>257</v>
      </c>
      <c r="C66" s="29" t="s">
        <v>240</v>
      </c>
      <c r="D66" s="31" t="s">
        <v>311</v>
      </c>
      <c r="E66" s="36">
        <v>13815.025</v>
      </c>
    </row>
    <row r="67" spans="1:5" ht="15.75" customHeight="1" x14ac:dyDescent="0.25">
      <c r="A67" s="87" t="s">
        <v>312</v>
      </c>
      <c r="B67" s="87"/>
      <c r="C67" s="87"/>
      <c r="D67" s="87"/>
      <c r="E67" s="54">
        <f>E68+E69</f>
        <v>30138.756000000001</v>
      </c>
    </row>
    <row r="68" spans="1:5" ht="36.75" customHeight="1" x14ac:dyDescent="0.25">
      <c r="A68" s="24">
        <v>30</v>
      </c>
      <c r="B68" s="24" t="s">
        <v>257</v>
      </c>
      <c r="C68" s="29" t="s">
        <v>313</v>
      </c>
      <c r="D68" s="31" t="s">
        <v>314</v>
      </c>
      <c r="E68" s="36">
        <v>15069.378000000001</v>
      </c>
    </row>
    <row r="69" spans="1:5" ht="40.5" customHeight="1" x14ac:dyDescent="0.25">
      <c r="A69" s="24">
        <v>31</v>
      </c>
      <c r="B69" s="24" t="s">
        <v>257</v>
      </c>
      <c r="C69" s="29" t="s">
        <v>313</v>
      </c>
      <c r="D69" s="31" t="s">
        <v>315</v>
      </c>
      <c r="E69" s="36">
        <v>15069.378000000001</v>
      </c>
    </row>
    <row r="70" spans="1:5" ht="15.75" customHeight="1" x14ac:dyDescent="0.25">
      <c r="A70" s="87" t="s">
        <v>92</v>
      </c>
      <c r="B70" s="87"/>
      <c r="C70" s="87"/>
      <c r="D70" s="87"/>
      <c r="E70" s="54">
        <f>E71+E75</f>
        <v>17987.61</v>
      </c>
    </row>
    <row r="71" spans="1:5" ht="15.75" customHeight="1" x14ac:dyDescent="0.25">
      <c r="A71" s="87" t="s">
        <v>316</v>
      </c>
      <c r="B71" s="87"/>
      <c r="C71" s="87"/>
      <c r="D71" s="87"/>
      <c r="E71" s="54">
        <f>E72+E73+E74</f>
        <v>7863.7619999999997</v>
      </c>
    </row>
    <row r="72" spans="1:5" ht="32.25" customHeight="1" x14ac:dyDescent="0.25">
      <c r="A72" s="24">
        <v>32</v>
      </c>
      <c r="B72" s="24" t="s">
        <v>257</v>
      </c>
      <c r="C72" s="29" t="s">
        <v>317</v>
      </c>
      <c r="D72" s="31" t="s">
        <v>318</v>
      </c>
      <c r="E72" s="36">
        <v>2621.2539999999999</v>
      </c>
    </row>
    <row r="73" spans="1:5" ht="24.75" customHeight="1" x14ac:dyDescent="0.25">
      <c r="A73" s="24">
        <v>33</v>
      </c>
      <c r="B73" s="24" t="s">
        <v>257</v>
      </c>
      <c r="C73" s="29" t="s">
        <v>317</v>
      </c>
      <c r="D73" s="31" t="s">
        <v>319</v>
      </c>
      <c r="E73" s="36">
        <v>2621.2539999999999</v>
      </c>
    </row>
    <row r="74" spans="1:5" ht="24" customHeight="1" x14ac:dyDescent="0.25">
      <c r="A74" s="24">
        <v>34</v>
      </c>
      <c r="B74" s="24" t="s">
        <v>257</v>
      </c>
      <c r="C74" s="29" t="s">
        <v>317</v>
      </c>
      <c r="D74" s="31" t="s">
        <v>320</v>
      </c>
      <c r="E74" s="36">
        <v>2621.2539999999999</v>
      </c>
    </row>
    <row r="75" spans="1:5" ht="15.75" customHeight="1" x14ac:dyDescent="0.25">
      <c r="A75" s="87" t="s">
        <v>185</v>
      </c>
      <c r="B75" s="87"/>
      <c r="C75" s="87"/>
      <c r="D75" s="87"/>
      <c r="E75" s="54">
        <f>E76</f>
        <v>10123.848</v>
      </c>
    </row>
    <row r="76" spans="1:5" ht="31.5" x14ac:dyDescent="0.25">
      <c r="A76" s="24">
        <v>35</v>
      </c>
      <c r="B76" s="24" t="s">
        <v>257</v>
      </c>
      <c r="C76" s="29" t="s">
        <v>186</v>
      </c>
      <c r="D76" s="31" t="s">
        <v>321</v>
      </c>
      <c r="E76" s="36">
        <v>10123.848</v>
      </c>
    </row>
    <row r="77" spans="1:5" ht="15.75" customHeight="1" x14ac:dyDescent="0.25">
      <c r="A77" s="88" t="s">
        <v>253</v>
      </c>
      <c r="B77" s="88"/>
      <c r="C77" s="88"/>
      <c r="D77" s="88"/>
      <c r="E77" s="55">
        <f>E70+E63+E36+E33+E30+E27+E20</f>
        <v>545892.31300000008</v>
      </c>
    </row>
    <row r="78" spans="1:5" ht="49.5" customHeight="1" x14ac:dyDescent="0.25">
      <c r="A78" s="94" t="s">
        <v>322</v>
      </c>
      <c r="B78" s="94"/>
      <c r="C78" s="94"/>
      <c r="D78" s="94"/>
      <c r="E78" s="94"/>
    </row>
    <row r="79" spans="1:5" x14ac:dyDescent="0.25">
      <c r="A79" s="87" t="s">
        <v>8</v>
      </c>
      <c r="B79" s="87"/>
      <c r="C79" s="87"/>
      <c r="D79" s="87"/>
      <c r="E79" s="54">
        <f>E80+E86+E88+E90+E92+E94+E97</f>
        <v>81101.929999999993</v>
      </c>
    </row>
    <row r="80" spans="1:5" x14ac:dyDescent="0.25">
      <c r="A80" s="87" t="s">
        <v>9</v>
      </c>
      <c r="B80" s="87"/>
      <c r="C80" s="87"/>
      <c r="D80" s="87"/>
      <c r="E80" s="54">
        <f t="shared" ref="E80" si="6">SUM(E81:E85)</f>
        <v>11386.01</v>
      </c>
    </row>
    <row r="81" spans="1:5" ht="31.5" x14ac:dyDescent="0.25">
      <c r="A81" s="24">
        <v>36</v>
      </c>
      <c r="B81" s="52" t="s">
        <v>323</v>
      </c>
      <c r="C81" s="29" t="s">
        <v>11</v>
      </c>
      <c r="D81" s="35" t="s">
        <v>324</v>
      </c>
      <c r="E81" s="36">
        <v>1295.443</v>
      </c>
    </row>
    <row r="82" spans="1:5" ht="31.5" x14ac:dyDescent="0.25">
      <c r="A82" s="24">
        <f>A81+1</f>
        <v>37</v>
      </c>
      <c r="B82" s="52" t="s">
        <v>323</v>
      </c>
      <c r="C82" s="29" t="s">
        <v>11</v>
      </c>
      <c r="D82" s="35" t="s">
        <v>325</v>
      </c>
      <c r="E82" s="36">
        <v>760.62199999999996</v>
      </c>
    </row>
    <row r="83" spans="1:5" ht="47.25" x14ac:dyDescent="0.25">
      <c r="A83" s="24">
        <f>A82+1</f>
        <v>38</v>
      </c>
      <c r="B83" s="52" t="s">
        <v>323</v>
      </c>
      <c r="C83" s="29" t="s">
        <v>11</v>
      </c>
      <c r="D83" s="35" t="s">
        <v>326</v>
      </c>
      <c r="E83" s="36">
        <v>6288.5479999999998</v>
      </c>
    </row>
    <row r="84" spans="1:5" ht="31.5" x14ac:dyDescent="0.25">
      <c r="A84" s="24">
        <f>A83+1</f>
        <v>39</v>
      </c>
      <c r="B84" s="52" t="s">
        <v>323</v>
      </c>
      <c r="C84" s="29" t="s">
        <v>11</v>
      </c>
      <c r="D84" s="35" t="s">
        <v>327</v>
      </c>
      <c r="E84" s="36">
        <v>2768.8319999999999</v>
      </c>
    </row>
    <row r="85" spans="1:5" ht="31.5" x14ac:dyDescent="0.25">
      <c r="A85" s="24">
        <f>A84+1</f>
        <v>40</v>
      </c>
      <c r="B85" s="52" t="s">
        <v>323</v>
      </c>
      <c r="C85" s="29" t="s">
        <v>11</v>
      </c>
      <c r="D85" s="35" t="s">
        <v>328</v>
      </c>
      <c r="E85" s="36">
        <v>272.565</v>
      </c>
    </row>
    <row r="86" spans="1:5" x14ac:dyDescent="0.25">
      <c r="A86" s="87" t="s">
        <v>329</v>
      </c>
      <c r="B86" s="87"/>
      <c r="C86" s="87"/>
      <c r="D86" s="87"/>
      <c r="E86" s="54">
        <f>E87</f>
        <v>1090.26</v>
      </c>
    </row>
    <row r="87" spans="1:5" ht="31.5" x14ac:dyDescent="0.25">
      <c r="A87" s="24">
        <v>41</v>
      </c>
      <c r="B87" s="52" t="s">
        <v>330</v>
      </c>
      <c r="C87" s="29" t="s">
        <v>331</v>
      </c>
      <c r="D87" s="35" t="s">
        <v>332</v>
      </c>
      <c r="E87" s="36">
        <v>1090.26</v>
      </c>
    </row>
    <row r="88" spans="1:5" x14ac:dyDescent="0.25">
      <c r="A88" s="87" t="s">
        <v>333</v>
      </c>
      <c r="B88" s="87"/>
      <c r="C88" s="87"/>
      <c r="D88" s="87"/>
      <c r="E88" s="54">
        <f>E89</f>
        <v>1226.5419999999999</v>
      </c>
    </row>
    <row r="89" spans="1:5" ht="47.25" x14ac:dyDescent="0.25">
      <c r="A89" s="24">
        <v>42</v>
      </c>
      <c r="B89" s="52" t="s">
        <v>330</v>
      </c>
      <c r="C89" s="29" t="s">
        <v>334</v>
      </c>
      <c r="D89" s="35" t="s">
        <v>335</v>
      </c>
      <c r="E89" s="36">
        <v>1226.5419999999999</v>
      </c>
    </row>
    <row r="90" spans="1:5" x14ac:dyDescent="0.25">
      <c r="A90" s="87" t="s">
        <v>336</v>
      </c>
      <c r="B90" s="87"/>
      <c r="C90" s="87"/>
      <c r="D90" s="87"/>
      <c r="E90" s="54">
        <f>E91</f>
        <v>1362.8240000000001</v>
      </c>
    </row>
    <row r="91" spans="1:5" ht="31.5" x14ac:dyDescent="0.25">
      <c r="A91" s="24">
        <v>43</v>
      </c>
      <c r="B91" s="52" t="s">
        <v>330</v>
      </c>
      <c r="C91" s="29" t="s">
        <v>337</v>
      </c>
      <c r="D91" s="35" t="s">
        <v>338</v>
      </c>
      <c r="E91" s="36">
        <v>1362.8240000000001</v>
      </c>
    </row>
    <row r="92" spans="1:5" x14ac:dyDescent="0.25">
      <c r="A92" s="87" t="s">
        <v>339</v>
      </c>
      <c r="B92" s="87"/>
      <c r="C92" s="87"/>
      <c r="D92" s="87"/>
      <c r="E92" s="54">
        <f>E93</f>
        <v>59699.159</v>
      </c>
    </row>
    <row r="93" spans="1:5" ht="31.5" x14ac:dyDescent="0.25">
      <c r="A93" s="24">
        <v>44</v>
      </c>
      <c r="B93" s="52" t="s">
        <v>330</v>
      </c>
      <c r="C93" s="29" t="s">
        <v>340</v>
      </c>
      <c r="D93" s="35" t="s">
        <v>341</v>
      </c>
      <c r="E93" s="36">
        <v>59699.159</v>
      </c>
    </row>
    <row r="94" spans="1:5" x14ac:dyDescent="0.25">
      <c r="A94" s="87" t="s">
        <v>342</v>
      </c>
      <c r="B94" s="87"/>
      <c r="C94" s="87"/>
      <c r="D94" s="87"/>
      <c r="E94" s="54">
        <f>E95+E96</f>
        <v>5451.2979999999998</v>
      </c>
    </row>
    <row r="95" spans="1:5" ht="31.5" x14ac:dyDescent="0.25">
      <c r="A95" s="24">
        <v>45</v>
      </c>
      <c r="B95" s="52" t="s">
        <v>330</v>
      </c>
      <c r="C95" s="29" t="s">
        <v>343</v>
      </c>
      <c r="D95" s="35" t="s">
        <v>344</v>
      </c>
      <c r="E95" s="36">
        <v>2725.6489999999999</v>
      </c>
    </row>
    <row r="96" spans="1:5" ht="31.5" x14ac:dyDescent="0.25">
      <c r="A96" s="24">
        <v>46</v>
      </c>
      <c r="B96" s="52" t="s">
        <v>330</v>
      </c>
      <c r="C96" s="29" t="s">
        <v>343</v>
      </c>
      <c r="D96" s="35" t="s">
        <v>345</v>
      </c>
      <c r="E96" s="36">
        <v>2725.6489999999999</v>
      </c>
    </row>
    <row r="97" spans="1:5" x14ac:dyDescent="0.25">
      <c r="A97" s="87" t="s">
        <v>346</v>
      </c>
      <c r="B97" s="87"/>
      <c r="C97" s="87"/>
      <c r="D97" s="87"/>
      <c r="E97" s="54">
        <f>E98</f>
        <v>885.83699999999999</v>
      </c>
    </row>
    <row r="98" spans="1:5" ht="31.5" x14ac:dyDescent="0.25">
      <c r="A98" s="24">
        <v>47</v>
      </c>
      <c r="B98" s="52" t="s">
        <v>330</v>
      </c>
      <c r="C98" s="29" t="s">
        <v>347</v>
      </c>
      <c r="D98" s="35" t="s">
        <v>348</v>
      </c>
      <c r="E98" s="36">
        <v>885.83699999999999</v>
      </c>
    </row>
    <row r="99" spans="1:5" x14ac:dyDescent="0.25">
      <c r="A99" s="87" t="s">
        <v>13</v>
      </c>
      <c r="B99" s="87"/>
      <c r="C99" s="87"/>
      <c r="D99" s="87"/>
      <c r="E99" s="54">
        <f>E100</f>
        <v>12037.206</v>
      </c>
    </row>
    <row r="100" spans="1:5" x14ac:dyDescent="0.25">
      <c r="A100" s="87" t="s">
        <v>14</v>
      </c>
      <c r="B100" s="87"/>
      <c r="C100" s="87"/>
      <c r="D100" s="87"/>
      <c r="E100" s="54">
        <f>E101+E102</f>
        <v>12037.206</v>
      </c>
    </row>
    <row r="101" spans="1:5" ht="31.5" x14ac:dyDescent="0.25">
      <c r="A101" s="24">
        <v>48</v>
      </c>
      <c r="B101" s="52" t="s">
        <v>330</v>
      </c>
      <c r="C101" s="29" t="s">
        <v>15</v>
      </c>
      <c r="D101" s="35" t="s">
        <v>349</v>
      </c>
      <c r="E101" s="36">
        <v>4353.0969999999998</v>
      </c>
    </row>
    <row r="102" spans="1:5" ht="31.5" x14ac:dyDescent="0.25">
      <c r="A102" s="24">
        <v>49</v>
      </c>
      <c r="B102" s="52" t="s">
        <v>330</v>
      </c>
      <c r="C102" s="29" t="s">
        <v>350</v>
      </c>
      <c r="D102" s="35" t="s">
        <v>351</v>
      </c>
      <c r="E102" s="36">
        <v>7684.1090000000004</v>
      </c>
    </row>
    <row r="103" spans="1:5" x14ac:dyDescent="0.25">
      <c r="A103" s="87" t="s">
        <v>352</v>
      </c>
      <c r="B103" s="87"/>
      <c r="C103" s="87"/>
      <c r="D103" s="87"/>
      <c r="E103" s="54">
        <f>E104</f>
        <v>1952.2339999999999</v>
      </c>
    </row>
    <row r="104" spans="1:5" x14ac:dyDescent="0.25">
      <c r="A104" s="87" t="s">
        <v>353</v>
      </c>
      <c r="B104" s="87"/>
      <c r="C104" s="87"/>
      <c r="D104" s="87"/>
      <c r="E104" s="54">
        <f>E105</f>
        <v>1952.2339999999999</v>
      </c>
    </row>
    <row r="105" spans="1:5" ht="47.25" x14ac:dyDescent="0.25">
      <c r="A105" s="24">
        <v>50</v>
      </c>
      <c r="B105" s="52" t="s">
        <v>330</v>
      </c>
      <c r="C105" s="29" t="s">
        <v>354</v>
      </c>
      <c r="D105" s="35" t="s">
        <v>355</v>
      </c>
      <c r="E105" s="36">
        <v>1952.2339999999999</v>
      </c>
    </row>
    <row r="106" spans="1:5" x14ac:dyDescent="0.25">
      <c r="A106" s="87" t="s">
        <v>255</v>
      </c>
      <c r="B106" s="87"/>
      <c r="C106" s="87"/>
      <c r="D106" s="87"/>
      <c r="E106" s="54">
        <f>E107+E115+E119+E124</f>
        <v>54399.685999999994</v>
      </c>
    </row>
    <row r="107" spans="1:5" x14ac:dyDescent="0.25">
      <c r="A107" s="87" t="s">
        <v>256</v>
      </c>
      <c r="B107" s="87"/>
      <c r="C107" s="87"/>
      <c r="D107" s="87"/>
      <c r="E107" s="54">
        <f>E108+E109+E110+E111+E112+E113+E114</f>
        <v>40039.488999999994</v>
      </c>
    </row>
    <row r="108" spans="1:5" ht="37.5" customHeight="1" x14ac:dyDescent="0.25">
      <c r="A108" s="24">
        <v>51</v>
      </c>
      <c r="B108" s="52" t="s">
        <v>330</v>
      </c>
      <c r="C108" s="29" t="s">
        <v>258</v>
      </c>
      <c r="D108" s="35" t="s">
        <v>356</v>
      </c>
      <c r="E108" s="36">
        <v>3738.1529999999998</v>
      </c>
    </row>
    <row r="109" spans="1:5" ht="33.75" customHeight="1" x14ac:dyDescent="0.25">
      <c r="A109" s="24">
        <v>52</v>
      </c>
      <c r="B109" s="52" t="s">
        <v>330</v>
      </c>
      <c r="C109" s="29" t="s">
        <v>258</v>
      </c>
      <c r="D109" s="35" t="s">
        <v>357</v>
      </c>
      <c r="E109" s="36">
        <v>29074.519</v>
      </c>
    </row>
    <row r="110" spans="1:5" ht="31.5" x14ac:dyDescent="0.25">
      <c r="A110" s="24">
        <v>53</v>
      </c>
      <c r="B110" s="52" t="s">
        <v>330</v>
      </c>
      <c r="C110" s="29" t="s">
        <v>258</v>
      </c>
      <c r="D110" s="35" t="s">
        <v>358</v>
      </c>
      <c r="E110" s="36">
        <v>1689.115</v>
      </c>
    </row>
    <row r="111" spans="1:5" ht="31.5" x14ac:dyDescent="0.25">
      <c r="A111" s="24">
        <v>54</v>
      </c>
      <c r="B111" s="52" t="s">
        <v>330</v>
      </c>
      <c r="C111" s="29" t="s">
        <v>258</v>
      </c>
      <c r="D111" s="35" t="s">
        <v>359</v>
      </c>
      <c r="E111" s="36">
        <v>2907.4520000000002</v>
      </c>
    </row>
    <row r="112" spans="1:5" ht="31.5" x14ac:dyDescent="0.25">
      <c r="A112" s="24">
        <v>55</v>
      </c>
      <c r="B112" s="52" t="s">
        <v>330</v>
      </c>
      <c r="C112" s="29" t="s">
        <v>258</v>
      </c>
      <c r="D112" s="35" t="s">
        <v>360</v>
      </c>
      <c r="E112" s="36">
        <v>831.322</v>
      </c>
    </row>
    <row r="113" spans="1:5" ht="31.5" x14ac:dyDescent="0.25">
      <c r="A113" s="24">
        <v>56</v>
      </c>
      <c r="B113" s="52" t="s">
        <v>330</v>
      </c>
      <c r="C113" s="29" t="s">
        <v>258</v>
      </c>
      <c r="D113" s="35" t="s">
        <v>361</v>
      </c>
      <c r="E113" s="36">
        <v>1526.3630000000001</v>
      </c>
    </row>
    <row r="114" spans="1:5" ht="31.5" x14ac:dyDescent="0.25">
      <c r="A114" s="24">
        <v>57</v>
      </c>
      <c r="B114" s="52" t="s">
        <v>330</v>
      </c>
      <c r="C114" s="29" t="s">
        <v>258</v>
      </c>
      <c r="D114" s="35" t="s">
        <v>362</v>
      </c>
      <c r="E114" s="36">
        <v>272.565</v>
      </c>
    </row>
    <row r="115" spans="1:5" x14ac:dyDescent="0.25">
      <c r="A115" s="87" t="s">
        <v>363</v>
      </c>
      <c r="B115" s="87"/>
      <c r="C115" s="87"/>
      <c r="D115" s="87"/>
      <c r="E115" s="54">
        <f>E116+E117+E118</f>
        <v>7697.9560000000001</v>
      </c>
    </row>
    <row r="116" spans="1:5" ht="31.5" x14ac:dyDescent="0.25">
      <c r="A116" s="24">
        <v>58</v>
      </c>
      <c r="B116" s="52" t="s">
        <v>330</v>
      </c>
      <c r="C116" s="29" t="s">
        <v>364</v>
      </c>
      <c r="D116" s="35" t="s">
        <v>365</v>
      </c>
      <c r="E116" s="36">
        <v>2998.212</v>
      </c>
    </row>
    <row r="117" spans="1:5" ht="31.5" x14ac:dyDescent="0.25">
      <c r="A117" s="24">
        <v>59</v>
      </c>
      <c r="B117" s="52" t="s">
        <v>330</v>
      </c>
      <c r="C117" s="29" t="s">
        <v>364</v>
      </c>
      <c r="D117" s="35" t="s">
        <v>366</v>
      </c>
      <c r="E117" s="36">
        <v>1173.6510000000001</v>
      </c>
    </row>
    <row r="118" spans="1:5" ht="31.5" x14ac:dyDescent="0.25">
      <c r="A118" s="24">
        <v>60</v>
      </c>
      <c r="B118" s="52" t="s">
        <v>330</v>
      </c>
      <c r="C118" s="29" t="s">
        <v>364</v>
      </c>
      <c r="D118" s="35" t="s">
        <v>367</v>
      </c>
      <c r="E118" s="36">
        <v>3526.0929999999998</v>
      </c>
    </row>
    <row r="119" spans="1:5" x14ac:dyDescent="0.25">
      <c r="A119" s="87" t="s">
        <v>368</v>
      </c>
      <c r="B119" s="87"/>
      <c r="C119" s="87"/>
      <c r="D119" s="87"/>
      <c r="E119" s="54">
        <f>E120+E121+E122+E123</f>
        <v>5630.241</v>
      </c>
    </row>
    <row r="120" spans="1:5" ht="31.5" x14ac:dyDescent="0.25">
      <c r="A120" s="24">
        <v>61</v>
      </c>
      <c r="B120" s="52" t="s">
        <v>330</v>
      </c>
      <c r="C120" s="29" t="s">
        <v>369</v>
      </c>
      <c r="D120" s="35" t="s">
        <v>370</v>
      </c>
      <c r="E120" s="36">
        <v>62.69</v>
      </c>
    </row>
    <row r="121" spans="1:5" ht="31.5" x14ac:dyDescent="0.25">
      <c r="A121" s="24">
        <v>62</v>
      </c>
      <c r="B121" s="52" t="s">
        <v>330</v>
      </c>
      <c r="C121" s="29" t="s">
        <v>369</v>
      </c>
      <c r="D121" s="35" t="s">
        <v>371</v>
      </c>
      <c r="E121" s="36">
        <v>594.19100000000003</v>
      </c>
    </row>
    <row r="122" spans="1:5" ht="31.5" x14ac:dyDescent="0.25">
      <c r="A122" s="24">
        <v>63</v>
      </c>
      <c r="B122" s="52" t="s">
        <v>330</v>
      </c>
      <c r="C122" s="29" t="s">
        <v>369</v>
      </c>
      <c r="D122" s="35" t="s">
        <v>372</v>
      </c>
      <c r="E122" s="36">
        <v>4644.9189999999999</v>
      </c>
    </row>
    <row r="123" spans="1:5" ht="31.5" x14ac:dyDescent="0.25">
      <c r="A123" s="24">
        <v>64</v>
      </c>
      <c r="B123" s="52" t="s">
        <v>330</v>
      </c>
      <c r="C123" s="29" t="s">
        <v>369</v>
      </c>
      <c r="D123" s="35" t="s">
        <v>373</v>
      </c>
      <c r="E123" s="36">
        <v>328.44099999999997</v>
      </c>
    </row>
    <row r="124" spans="1:5" x14ac:dyDescent="0.25">
      <c r="A124" s="87" t="s">
        <v>263</v>
      </c>
      <c r="B124" s="87"/>
      <c r="C124" s="87"/>
      <c r="D124" s="87"/>
      <c r="E124" s="54">
        <f>E125+E126+E127</f>
        <v>1032</v>
      </c>
    </row>
    <row r="125" spans="1:5" ht="31.5" x14ac:dyDescent="0.25">
      <c r="A125" s="24">
        <v>65</v>
      </c>
      <c r="B125" s="52" t="s">
        <v>330</v>
      </c>
      <c r="C125" s="29" t="s">
        <v>264</v>
      </c>
      <c r="D125" s="35" t="s">
        <v>374</v>
      </c>
      <c r="E125" s="36">
        <v>400.62900000000002</v>
      </c>
    </row>
    <row r="126" spans="1:5" ht="31.5" x14ac:dyDescent="0.25">
      <c r="A126" s="24">
        <v>66</v>
      </c>
      <c r="B126" s="52" t="s">
        <v>330</v>
      </c>
      <c r="C126" s="29" t="s">
        <v>264</v>
      </c>
      <c r="D126" s="35" t="s">
        <v>375</v>
      </c>
      <c r="E126" s="36">
        <v>304.29399999999998</v>
      </c>
    </row>
    <row r="127" spans="1:5" ht="31.5" x14ac:dyDescent="0.25">
      <c r="A127" s="24">
        <v>67</v>
      </c>
      <c r="B127" s="52" t="s">
        <v>330</v>
      </c>
      <c r="C127" s="29" t="s">
        <v>264</v>
      </c>
      <c r="D127" s="35" t="s">
        <v>376</v>
      </c>
      <c r="E127" s="36">
        <v>327.077</v>
      </c>
    </row>
    <row r="128" spans="1:5" x14ac:dyDescent="0.25">
      <c r="A128" s="87" t="s">
        <v>266</v>
      </c>
      <c r="B128" s="87"/>
      <c r="C128" s="87"/>
      <c r="D128" s="87"/>
      <c r="E128" s="54">
        <f>E129+E146+E159+E168+E174+E177+E182+E195+E201</f>
        <v>197066.35899999997</v>
      </c>
    </row>
    <row r="129" spans="1:5" x14ac:dyDescent="0.25">
      <c r="A129" s="87" t="s">
        <v>377</v>
      </c>
      <c r="B129" s="87"/>
      <c r="C129" s="87"/>
      <c r="D129" s="87"/>
      <c r="E129" s="54">
        <f>SUM(E130:E145)</f>
        <v>68051.969999999987</v>
      </c>
    </row>
    <row r="130" spans="1:5" ht="38.25" customHeight="1" x14ac:dyDescent="0.25">
      <c r="A130" s="24">
        <v>68</v>
      </c>
      <c r="B130" s="52" t="s">
        <v>330</v>
      </c>
      <c r="C130" s="29" t="s">
        <v>378</v>
      </c>
      <c r="D130" s="35" t="s">
        <v>379</v>
      </c>
      <c r="E130" s="36">
        <v>408.84800000000001</v>
      </c>
    </row>
    <row r="131" spans="1:5" ht="31.5" x14ac:dyDescent="0.25">
      <c r="A131" s="24">
        <v>69</v>
      </c>
      <c r="B131" s="52" t="s">
        <v>330</v>
      </c>
      <c r="C131" s="29" t="s">
        <v>378</v>
      </c>
      <c r="D131" s="35" t="s">
        <v>380</v>
      </c>
      <c r="E131" s="36">
        <v>1952.809</v>
      </c>
    </row>
    <row r="132" spans="1:5" ht="31.5" x14ac:dyDescent="0.25">
      <c r="A132" s="24">
        <v>70</v>
      </c>
      <c r="B132" s="52" t="s">
        <v>330</v>
      </c>
      <c r="C132" s="29" t="s">
        <v>378</v>
      </c>
      <c r="D132" s="35" t="s">
        <v>381</v>
      </c>
      <c r="E132" s="36">
        <v>4882.0200000000004</v>
      </c>
    </row>
    <row r="133" spans="1:5" ht="31.5" x14ac:dyDescent="0.25">
      <c r="A133" s="24">
        <v>71</v>
      </c>
      <c r="B133" s="52" t="s">
        <v>330</v>
      </c>
      <c r="C133" s="29" t="s">
        <v>378</v>
      </c>
      <c r="D133" s="35" t="s">
        <v>382</v>
      </c>
      <c r="E133" s="36">
        <v>3110.3989999999999</v>
      </c>
    </row>
    <row r="134" spans="1:5" ht="31.5" x14ac:dyDescent="0.25">
      <c r="A134" s="24">
        <v>72</v>
      </c>
      <c r="B134" s="52" t="s">
        <v>330</v>
      </c>
      <c r="C134" s="29" t="s">
        <v>378</v>
      </c>
      <c r="D134" s="35" t="s">
        <v>383</v>
      </c>
      <c r="E134" s="36">
        <v>7775.9960000000001</v>
      </c>
    </row>
    <row r="135" spans="1:5" ht="31.5" x14ac:dyDescent="0.25">
      <c r="A135" s="24">
        <v>73</v>
      </c>
      <c r="B135" s="52" t="s">
        <v>330</v>
      </c>
      <c r="C135" s="29" t="s">
        <v>378</v>
      </c>
      <c r="D135" s="35" t="s">
        <v>384</v>
      </c>
      <c r="E135" s="36">
        <v>6220.7969999999996</v>
      </c>
    </row>
    <row r="136" spans="1:5" ht="31.5" x14ac:dyDescent="0.25">
      <c r="A136" s="24">
        <v>74</v>
      </c>
      <c r="B136" s="52" t="s">
        <v>330</v>
      </c>
      <c r="C136" s="29" t="s">
        <v>378</v>
      </c>
      <c r="D136" s="35" t="s">
        <v>385</v>
      </c>
      <c r="E136" s="36">
        <v>2799.3580000000002</v>
      </c>
    </row>
    <row r="137" spans="1:5" ht="31.5" x14ac:dyDescent="0.25">
      <c r="A137" s="24">
        <v>75</v>
      </c>
      <c r="B137" s="52" t="s">
        <v>330</v>
      </c>
      <c r="C137" s="29" t="s">
        <v>378</v>
      </c>
      <c r="D137" s="35" t="s">
        <v>386</v>
      </c>
      <c r="E137" s="36">
        <v>4354.5590000000002</v>
      </c>
    </row>
    <row r="138" spans="1:5" ht="31.5" x14ac:dyDescent="0.25">
      <c r="A138" s="24">
        <v>76</v>
      </c>
      <c r="B138" s="52" t="s">
        <v>330</v>
      </c>
      <c r="C138" s="29" t="s">
        <v>378</v>
      </c>
      <c r="D138" s="35" t="s">
        <v>387</v>
      </c>
      <c r="E138" s="36">
        <v>3110.3989999999999</v>
      </c>
    </row>
    <row r="139" spans="1:5" ht="31.5" x14ac:dyDescent="0.25">
      <c r="A139" s="24">
        <v>77</v>
      </c>
      <c r="B139" s="52" t="s">
        <v>330</v>
      </c>
      <c r="C139" s="29" t="s">
        <v>378</v>
      </c>
      <c r="D139" s="35" t="s">
        <v>388</v>
      </c>
      <c r="E139" s="36">
        <v>4665.598</v>
      </c>
    </row>
    <row r="140" spans="1:5" ht="31.5" x14ac:dyDescent="0.25">
      <c r="A140" s="24">
        <v>78</v>
      </c>
      <c r="B140" s="52" t="s">
        <v>330</v>
      </c>
      <c r="C140" s="29" t="s">
        <v>378</v>
      </c>
      <c r="D140" s="35" t="s">
        <v>389</v>
      </c>
      <c r="E140" s="36">
        <v>2332.799</v>
      </c>
    </row>
    <row r="141" spans="1:5" ht="31.5" x14ac:dyDescent="0.25">
      <c r="A141" s="24">
        <v>79</v>
      </c>
      <c r="B141" s="52" t="s">
        <v>330</v>
      </c>
      <c r="C141" s="29" t="s">
        <v>378</v>
      </c>
      <c r="D141" s="35" t="s">
        <v>390</v>
      </c>
      <c r="E141" s="36">
        <v>3110.3989999999999</v>
      </c>
    </row>
    <row r="142" spans="1:5" ht="31.5" x14ac:dyDescent="0.25">
      <c r="A142" s="24">
        <v>80</v>
      </c>
      <c r="B142" s="52" t="s">
        <v>330</v>
      </c>
      <c r="C142" s="29" t="s">
        <v>378</v>
      </c>
      <c r="D142" s="35" t="s">
        <v>391</v>
      </c>
      <c r="E142" s="36">
        <v>4665.598</v>
      </c>
    </row>
    <row r="143" spans="1:5" ht="31.5" x14ac:dyDescent="0.25">
      <c r="A143" s="24">
        <v>81</v>
      </c>
      <c r="B143" s="52" t="s">
        <v>330</v>
      </c>
      <c r="C143" s="29" t="s">
        <v>378</v>
      </c>
      <c r="D143" s="35" t="s">
        <v>392</v>
      </c>
      <c r="E143" s="36">
        <v>6220.7969999999996</v>
      </c>
    </row>
    <row r="144" spans="1:5" ht="31.5" x14ac:dyDescent="0.25">
      <c r="A144" s="24">
        <v>82</v>
      </c>
      <c r="B144" s="52" t="s">
        <v>330</v>
      </c>
      <c r="C144" s="29" t="s">
        <v>378</v>
      </c>
      <c r="D144" s="35" t="s">
        <v>393</v>
      </c>
      <c r="E144" s="36">
        <v>7775.9960000000001</v>
      </c>
    </row>
    <row r="145" spans="1:5" ht="31.5" x14ac:dyDescent="0.25">
      <c r="A145" s="24">
        <v>83</v>
      </c>
      <c r="B145" s="52" t="s">
        <v>330</v>
      </c>
      <c r="C145" s="29" t="s">
        <v>378</v>
      </c>
      <c r="D145" s="35" t="s">
        <v>394</v>
      </c>
      <c r="E145" s="36">
        <v>4665.598</v>
      </c>
    </row>
    <row r="146" spans="1:5" x14ac:dyDescent="0.25">
      <c r="A146" s="87" t="s">
        <v>395</v>
      </c>
      <c r="B146" s="87"/>
      <c r="C146" s="87"/>
      <c r="D146" s="87"/>
      <c r="E146" s="54">
        <f>SUM(E147:E158)</f>
        <v>38015.575000000004</v>
      </c>
    </row>
    <row r="147" spans="1:5" ht="37.5" customHeight="1" x14ac:dyDescent="0.25">
      <c r="A147" s="24">
        <v>84</v>
      </c>
      <c r="B147" s="52" t="s">
        <v>330</v>
      </c>
      <c r="C147" s="29" t="s">
        <v>396</v>
      </c>
      <c r="D147" s="35" t="s">
        <v>397</v>
      </c>
      <c r="E147" s="36">
        <v>4538.7299999999996</v>
      </c>
    </row>
    <row r="148" spans="1:5" ht="34.5" customHeight="1" x14ac:dyDescent="0.25">
      <c r="A148" s="24">
        <v>85</v>
      </c>
      <c r="B148" s="52" t="s">
        <v>330</v>
      </c>
      <c r="C148" s="29" t="s">
        <v>396</v>
      </c>
      <c r="D148" s="35" t="s">
        <v>398</v>
      </c>
      <c r="E148" s="36">
        <v>804.06600000000003</v>
      </c>
    </row>
    <row r="149" spans="1:5" ht="35.25" customHeight="1" x14ac:dyDescent="0.25">
      <c r="A149" s="24">
        <v>86</v>
      </c>
      <c r="B149" s="52" t="s">
        <v>330</v>
      </c>
      <c r="C149" s="29" t="s">
        <v>399</v>
      </c>
      <c r="D149" s="35" t="s">
        <v>400</v>
      </c>
      <c r="E149" s="36">
        <v>1942.0250000000001</v>
      </c>
    </row>
    <row r="150" spans="1:5" ht="32.25" customHeight="1" x14ac:dyDescent="0.25">
      <c r="A150" s="24">
        <v>87</v>
      </c>
      <c r="B150" s="52" t="s">
        <v>330</v>
      </c>
      <c r="C150" s="29" t="s">
        <v>396</v>
      </c>
      <c r="D150" s="35" t="s">
        <v>401</v>
      </c>
      <c r="E150" s="36">
        <v>272.565</v>
      </c>
    </row>
    <row r="151" spans="1:5" ht="36.75" customHeight="1" x14ac:dyDescent="0.25">
      <c r="A151" s="24">
        <v>88</v>
      </c>
      <c r="B151" s="52" t="s">
        <v>330</v>
      </c>
      <c r="C151" s="29" t="s">
        <v>396</v>
      </c>
      <c r="D151" s="35" t="s">
        <v>402</v>
      </c>
      <c r="E151" s="36">
        <v>10410.968999999999</v>
      </c>
    </row>
    <row r="152" spans="1:5" ht="36.75" customHeight="1" x14ac:dyDescent="0.25">
      <c r="A152" s="24">
        <v>89</v>
      </c>
      <c r="B152" s="52" t="s">
        <v>330</v>
      </c>
      <c r="C152" s="29" t="s">
        <v>396</v>
      </c>
      <c r="D152" s="35" t="s">
        <v>403</v>
      </c>
      <c r="E152" s="36">
        <v>5052.4449999999997</v>
      </c>
    </row>
    <row r="153" spans="1:5" ht="36.75" customHeight="1" x14ac:dyDescent="0.25">
      <c r="A153" s="24">
        <v>90</v>
      </c>
      <c r="B153" s="52" t="s">
        <v>330</v>
      </c>
      <c r="C153" s="29" t="s">
        <v>396</v>
      </c>
      <c r="D153" s="35" t="s">
        <v>404</v>
      </c>
      <c r="E153" s="36">
        <v>8018.3860000000004</v>
      </c>
    </row>
    <row r="154" spans="1:5" ht="38.25" customHeight="1" x14ac:dyDescent="0.25">
      <c r="A154" s="24">
        <v>91</v>
      </c>
      <c r="B154" s="52" t="s">
        <v>330</v>
      </c>
      <c r="C154" s="29" t="s">
        <v>396</v>
      </c>
      <c r="D154" s="35" t="s">
        <v>405</v>
      </c>
      <c r="E154" s="36">
        <v>2383.9609999999998</v>
      </c>
    </row>
    <row r="155" spans="1:5" ht="35.25" customHeight="1" x14ac:dyDescent="0.25">
      <c r="A155" s="24">
        <v>92</v>
      </c>
      <c r="B155" s="52" t="s">
        <v>330</v>
      </c>
      <c r="C155" s="29" t="s">
        <v>396</v>
      </c>
      <c r="D155" s="35" t="s">
        <v>406</v>
      </c>
      <c r="E155" s="36">
        <v>798.61599999999999</v>
      </c>
    </row>
    <row r="156" spans="1:5" ht="41.25" customHeight="1" x14ac:dyDescent="0.25">
      <c r="A156" s="24">
        <v>93</v>
      </c>
      <c r="B156" s="52" t="s">
        <v>330</v>
      </c>
      <c r="C156" s="29" t="s">
        <v>396</v>
      </c>
      <c r="D156" s="35" t="s">
        <v>407</v>
      </c>
      <c r="E156" s="36">
        <v>360.47500000000002</v>
      </c>
    </row>
    <row r="157" spans="1:5" ht="39.75" customHeight="1" x14ac:dyDescent="0.25">
      <c r="A157" s="24">
        <v>94</v>
      </c>
      <c r="B157" s="52" t="s">
        <v>330</v>
      </c>
      <c r="C157" s="29" t="s">
        <v>396</v>
      </c>
      <c r="D157" s="35" t="s">
        <v>408</v>
      </c>
      <c r="E157" s="36">
        <v>1181.951</v>
      </c>
    </row>
    <row r="158" spans="1:5" ht="39.75" customHeight="1" x14ac:dyDescent="0.25">
      <c r="A158" s="24">
        <v>95</v>
      </c>
      <c r="B158" s="52" t="s">
        <v>330</v>
      </c>
      <c r="C158" s="29" t="s">
        <v>396</v>
      </c>
      <c r="D158" s="35" t="s">
        <v>409</v>
      </c>
      <c r="E158" s="36">
        <v>2251.386</v>
      </c>
    </row>
    <row r="159" spans="1:5" x14ac:dyDescent="0.25">
      <c r="A159" s="87" t="s">
        <v>267</v>
      </c>
      <c r="B159" s="87"/>
      <c r="C159" s="87"/>
      <c r="D159" s="87"/>
      <c r="E159" s="54">
        <f>SUM(E160:E167)</f>
        <v>8637.3809999999994</v>
      </c>
    </row>
    <row r="160" spans="1:5" ht="38.25" customHeight="1" x14ac:dyDescent="0.25">
      <c r="A160" s="24">
        <v>96</v>
      </c>
      <c r="B160" s="52" t="s">
        <v>330</v>
      </c>
      <c r="C160" s="29" t="s">
        <v>268</v>
      </c>
      <c r="D160" s="35" t="s">
        <v>410</v>
      </c>
      <c r="E160" s="36">
        <v>3661.5149999999999</v>
      </c>
    </row>
    <row r="161" spans="1:5" ht="37.5" customHeight="1" x14ac:dyDescent="0.25">
      <c r="A161" s="24">
        <v>97</v>
      </c>
      <c r="B161" s="52" t="s">
        <v>330</v>
      </c>
      <c r="C161" s="29" t="s">
        <v>268</v>
      </c>
      <c r="D161" s="35" t="s">
        <v>411</v>
      </c>
      <c r="E161" s="36">
        <v>1464.607</v>
      </c>
    </row>
    <row r="162" spans="1:5" ht="37.5" customHeight="1" x14ac:dyDescent="0.25">
      <c r="A162" s="24">
        <v>98</v>
      </c>
      <c r="B162" s="52" t="s">
        <v>330</v>
      </c>
      <c r="C162" s="29" t="s">
        <v>268</v>
      </c>
      <c r="D162" s="35" t="s">
        <v>412</v>
      </c>
      <c r="E162" s="36">
        <v>408.84800000000001</v>
      </c>
    </row>
    <row r="163" spans="1:5" ht="37.5" customHeight="1" x14ac:dyDescent="0.25">
      <c r="A163" s="24">
        <v>99</v>
      </c>
      <c r="B163" s="52" t="s">
        <v>330</v>
      </c>
      <c r="C163" s="29" t="s">
        <v>268</v>
      </c>
      <c r="D163" s="35" t="s">
        <v>413</v>
      </c>
      <c r="E163" s="36">
        <v>545.13099999999997</v>
      </c>
    </row>
    <row r="164" spans="1:5" ht="43.5" customHeight="1" x14ac:dyDescent="0.25">
      <c r="A164" s="24">
        <v>100</v>
      </c>
      <c r="B164" s="52" t="s">
        <v>330</v>
      </c>
      <c r="C164" s="29" t="s">
        <v>268</v>
      </c>
      <c r="D164" s="35" t="s">
        <v>414</v>
      </c>
      <c r="E164" s="36">
        <v>732.30200000000002</v>
      </c>
    </row>
    <row r="165" spans="1:5" ht="40.5" customHeight="1" x14ac:dyDescent="0.25">
      <c r="A165" s="24">
        <v>101</v>
      </c>
      <c r="B165" s="52" t="s">
        <v>330</v>
      </c>
      <c r="C165" s="29" t="s">
        <v>268</v>
      </c>
      <c r="D165" s="35" t="s">
        <v>415</v>
      </c>
      <c r="E165" s="36">
        <v>490.61700000000002</v>
      </c>
    </row>
    <row r="166" spans="1:5" ht="38.25" customHeight="1" x14ac:dyDescent="0.25">
      <c r="A166" s="24">
        <v>102</v>
      </c>
      <c r="B166" s="52" t="s">
        <v>330</v>
      </c>
      <c r="C166" s="29" t="s">
        <v>268</v>
      </c>
      <c r="D166" s="35" t="s">
        <v>416</v>
      </c>
      <c r="E166" s="36">
        <v>244.101</v>
      </c>
    </row>
    <row r="167" spans="1:5" ht="39.75" customHeight="1" x14ac:dyDescent="0.25">
      <c r="A167" s="24">
        <v>103</v>
      </c>
      <c r="B167" s="52" t="s">
        <v>330</v>
      </c>
      <c r="C167" s="29" t="s">
        <v>268</v>
      </c>
      <c r="D167" s="35" t="s">
        <v>417</v>
      </c>
      <c r="E167" s="36">
        <v>1090.26</v>
      </c>
    </row>
    <row r="168" spans="1:5" x14ac:dyDescent="0.25">
      <c r="A168" s="87" t="s">
        <v>418</v>
      </c>
      <c r="B168" s="87"/>
      <c r="C168" s="87"/>
      <c r="D168" s="87"/>
      <c r="E168" s="54">
        <f>SUM(E169:E173)</f>
        <v>35802.370000000003</v>
      </c>
    </row>
    <row r="169" spans="1:5" ht="38.25" customHeight="1" x14ac:dyDescent="0.25">
      <c r="A169" s="24">
        <v>104</v>
      </c>
      <c r="B169" s="52" t="s">
        <v>330</v>
      </c>
      <c r="C169" s="29" t="s">
        <v>419</v>
      </c>
      <c r="D169" s="35" t="s">
        <v>420</v>
      </c>
      <c r="E169" s="36">
        <v>32921.360000000001</v>
      </c>
    </row>
    <row r="170" spans="1:5" ht="41.25" customHeight="1" x14ac:dyDescent="0.25">
      <c r="A170" s="24">
        <v>105</v>
      </c>
      <c r="B170" s="52" t="s">
        <v>330</v>
      </c>
      <c r="C170" s="29" t="s">
        <v>419</v>
      </c>
      <c r="D170" s="35" t="s">
        <v>421</v>
      </c>
      <c r="E170" s="36">
        <v>1362.8240000000001</v>
      </c>
    </row>
    <row r="171" spans="1:5" ht="39.75" customHeight="1" x14ac:dyDescent="0.25">
      <c r="A171" s="24">
        <v>106</v>
      </c>
      <c r="B171" s="52" t="s">
        <v>330</v>
      </c>
      <c r="C171" s="29" t="s">
        <v>419</v>
      </c>
      <c r="D171" s="35" t="s">
        <v>422</v>
      </c>
      <c r="E171" s="36">
        <v>1090.26</v>
      </c>
    </row>
    <row r="172" spans="1:5" ht="40.5" customHeight="1" x14ac:dyDescent="0.25">
      <c r="A172" s="24">
        <v>107</v>
      </c>
      <c r="B172" s="52" t="s">
        <v>330</v>
      </c>
      <c r="C172" s="29" t="s">
        <v>419</v>
      </c>
      <c r="D172" s="35" t="s">
        <v>423</v>
      </c>
      <c r="E172" s="36">
        <v>155.36099999999999</v>
      </c>
    </row>
    <row r="173" spans="1:5" ht="38.25" customHeight="1" x14ac:dyDescent="0.25">
      <c r="A173" s="24">
        <v>108</v>
      </c>
      <c r="B173" s="52" t="s">
        <v>330</v>
      </c>
      <c r="C173" s="29" t="s">
        <v>419</v>
      </c>
      <c r="D173" s="35" t="s">
        <v>424</v>
      </c>
      <c r="E173" s="36">
        <v>272.565</v>
      </c>
    </row>
    <row r="174" spans="1:5" x14ac:dyDescent="0.25">
      <c r="A174" s="87" t="s">
        <v>425</v>
      </c>
      <c r="B174" s="87"/>
      <c r="C174" s="87"/>
      <c r="D174" s="87"/>
      <c r="E174" s="54">
        <f>E175+E176</f>
        <v>1921.758</v>
      </c>
    </row>
    <row r="175" spans="1:5" ht="31.5" x14ac:dyDescent="0.25">
      <c r="A175" s="24">
        <v>109</v>
      </c>
      <c r="B175" s="52" t="s">
        <v>330</v>
      </c>
      <c r="C175" s="29" t="s">
        <v>426</v>
      </c>
      <c r="D175" s="35" t="s">
        <v>427</v>
      </c>
      <c r="E175" s="36">
        <v>1512.91</v>
      </c>
    </row>
    <row r="176" spans="1:5" ht="31.5" x14ac:dyDescent="0.25">
      <c r="A176" s="24">
        <v>110</v>
      </c>
      <c r="B176" s="52" t="s">
        <v>330</v>
      </c>
      <c r="C176" s="29" t="s">
        <v>426</v>
      </c>
      <c r="D176" s="35" t="s">
        <v>428</v>
      </c>
      <c r="E176" s="36">
        <v>408.84800000000001</v>
      </c>
    </row>
    <row r="177" spans="1:5" x14ac:dyDescent="0.25">
      <c r="A177" s="87" t="s">
        <v>429</v>
      </c>
      <c r="B177" s="87"/>
      <c r="C177" s="87"/>
      <c r="D177" s="87"/>
      <c r="E177" s="54">
        <f>E178+E179+E180+E181</f>
        <v>20207.95</v>
      </c>
    </row>
    <row r="178" spans="1:5" ht="31.5" x14ac:dyDescent="0.25">
      <c r="A178" s="24">
        <v>111</v>
      </c>
      <c r="B178" s="52" t="s">
        <v>330</v>
      </c>
      <c r="C178" s="29" t="s">
        <v>430</v>
      </c>
      <c r="D178" s="35" t="s">
        <v>431</v>
      </c>
      <c r="E178" s="36">
        <v>681.41099999999994</v>
      </c>
    </row>
    <row r="179" spans="1:5" ht="31.5" x14ac:dyDescent="0.25">
      <c r="A179" s="24">
        <v>112</v>
      </c>
      <c r="B179" s="52" t="s">
        <v>330</v>
      </c>
      <c r="C179" s="29" t="s">
        <v>430</v>
      </c>
      <c r="D179" s="35" t="s">
        <v>432</v>
      </c>
      <c r="E179" s="36">
        <v>395.22</v>
      </c>
    </row>
    <row r="180" spans="1:5" ht="31.5" x14ac:dyDescent="0.25">
      <c r="A180" s="24">
        <v>113</v>
      </c>
      <c r="B180" s="52" t="s">
        <v>330</v>
      </c>
      <c r="C180" s="29" t="s">
        <v>430</v>
      </c>
      <c r="D180" s="35" t="s">
        <v>433</v>
      </c>
      <c r="E180" s="36">
        <v>18154.915000000001</v>
      </c>
    </row>
    <row r="181" spans="1:5" ht="31.5" x14ac:dyDescent="0.25">
      <c r="A181" s="24">
        <v>114</v>
      </c>
      <c r="B181" s="52" t="s">
        <v>330</v>
      </c>
      <c r="C181" s="29" t="s">
        <v>430</v>
      </c>
      <c r="D181" s="35" t="s">
        <v>434</v>
      </c>
      <c r="E181" s="36">
        <v>976.404</v>
      </c>
    </row>
    <row r="182" spans="1:5" x14ac:dyDescent="0.25">
      <c r="A182" s="87" t="s">
        <v>435</v>
      </c>
      <c r="B182" s="87"/>
      <c r="C182" s="87"/>
      <c r="D182" s="87"/>
      <c r="E182" s="54">
        <f>SUM(E183:E194)</f>
        <v>14245.460000000003</v>
      </c>
    </row>
    <row r="183" spans="1:5" ht="31.5" x14ac:dyDescent="0.25">
      <c r="A183" s="24">
        <v>115</v>
      </c>
      <c r="B183" s="52" t="s">
        <v>330</v>
      </c>
      <c r="C183" s="29" t="s">
        <v>436</v>
      </c>
      <c r="D183" s="35" t="s">
        <v>437</v>
      </c>
      <c r="E183" s="36">
        <v>3526.0929999999998</v>
      </c>
    </row>
    <row r="184" spans="1:5" ht="31.5" x14ac:dyDescent="0.25">
      <c r="A184" s="24">
        <v>116</v>
      </c>
      <c r="B184" s="52" t="s">
        <v>330</v>
      </c>
      <c r="C184" s="29" t="s">
        <v>436</v>
      </c>
      <c r="D184" s="35" t="s">
        <v>438</v>
      </c>
      <c r="E184" s="36">
        <v>272.565</v>
      </c>
    </row>
    <row r="185" spans="1:5" ht="31.5" x14ac:dyDescent="0.25">
      <c r="A185" s="24">
        <v>117</v>
      </c>
      <c r="B185" s="52" t="s">
        <v>330</v>
      </c>
      <c r="C185" s="29" t="s">
        <v>436</v>
      </c>
      <c r="D185" s="35" t="s">
        <v>439</v>
      </c>
      <c r="E185" s="36">
        <v>6303.817</v>
      </c>
    </row>
    <row r="186" spans="1:5" ht="31.5" x14ac:dyDescent="0.25">
      <c r="A186" s="24">
        <v>118</v>
      </c>
      <c r="B186" s="52" t="s">
        <v>330</v>
      </c>
      <c r="C186" s="29" t="s">
        <v>436</v>
      </c>
      <c r="D186" s="35" t="s">
        <v>440</v>
      </c>
      <c r="E186" s="36">
        <v>1730.7860000000001</v>
      </c>
    </row>
    <row r="187" spans="1:5" ht="31.5" x14ac:dyDescent="0.25">
      <c r="A187" s="24">
        <v>119</v>
      </c>
      <c r="B187" s="52" t="s">
        <v>330</v>
      </c>
      <c r="C187" s="29" t="s">
        <v>436</v>
      </c>
      <c r="D187" s="35" t="s">
        <v>441</v>
      </c>
      <c r="E187" s="36">
        <v>272.565</v>
      </c>
    </row>
    <row r="188" spans="1:5" ht="31.5" x14ac:dyDescent="0.25">
      <c r="A188" s="24">
        <v>120</v>
      </c>
      <c r="B188" s="52" t="s">
        <v>330</v>
      </c>
      <c r="C188" s="29" t="s">
        <v>436</v>
      </c>
      <c r="D188" s="35" t="s">
        <v>442</v>
      </c>
      <c r="E188" s="36">
        <v>204.423</v>
      </c>
    </row>
    <row r="189" spans="1:5" ht="31.5" x14ac:dyDescent="0.25">
      <c r="A189" s="24">
        <v>121</v>
      </c>
      <c r="B189" s="52" t="s">
        <v>330</v>
      </c>
      <c r="C189" s="29" t="s">
        <v>436</v>
      </c>
      <c r="D189" s="35" t="s">
        <v>443</v>
      </c>
      <c r="E189" s="36">
        <v>272.565</v>
      </c>
    </row>
    <row r="190" spans="1:5" ht="31.5" x14ac:dyDescent="0.25">
      <c r="A190" s="24">
        <v>122</v>
      </c>
      <c r="B190" s="52" t="s">
        <v>330</v>
      </c>
      <c r="C190" s="29" t="s">
        <v>436</v>
      </c>
      <c r="D190" s="35" t="s">
        <v>444</v>
      </c>
      <c r="E190" s="36">
        <v>340.70600000000002</v>
      </c>
    </row>
    <row r="191" spans="1:5" ht="31.5" x14ac:dyDescent="0.25">
      <c r="A191" s="24">
        <v>123</v>
      </c>
      <c r="B191" s="52" t="s">
        <v>330</v>
      </c>
      <c r="C191" s="29" t="s">
        <v>436</v>
      </c>
      <c r="D191" s="35" t="s">
        <v>445</v>
      </c>
      <c r="E191" s="36">
        <v>272.565</v>
      </c>
    </row>
    <row r="192" spans="1:5" ht="31.5" x14ac:dyDescent="0.25">
      <c r="A192" s="24">
        <v>124</v>
      </c>
      <c r="B192" s="52" t="s">
        <v>330</v>
      </c>
      <c r="C192" s="29" t="s">
        <v>436</v>
      </c>
      <c r="D192" s="35" t="s">
        <v>446</v>
      </c>
      <c r="E192" s="36">
        <v>299.82100000000003</v>
      </c>
    </row>
    <row r="193" spans="1:7" ht="31.5" x14ac:dyDescent="0.25">
      <c r="A193" s="24">
        <v>125</v>
      </c>
      <c r="B193" s="52" t="s">
        <v>330</v>
      </c>
      <c r="C193" s="29" t="s">
        <v>436</v>
      </c>
      <c r="D193" s="35" t="s">
        <v>447</v>
      </c>
      <c r="E193" s="36">
        <v>545.13099999999997</v>
      </c>
    </row>
    <row r="194" spans="1:7" ht="31.5" x14ac:dyDescent="0.25">
      <c r="A194" s="24">
        <v>126</v>
      </c>
      <c r="B194" s="52" t="s">
        <v>330</v>
      </c>
      <c r="C194" s="29" t="s">
        <v>436</v>
      </c>
      <c r="D194" s="35" t="s">
        <v>448</v>
      </c>
      <c r="E194" s="36">
        <v>204.423</v>
      </c>
    </row>
    <row r="195" spans="1:7" x14ac:dyDescent="0.25">
      <c r="A195" s="87" t="s">
        <v>449</v>
      </c>
      <c r="B195" s="87"/>
      <c r="C195" s="87"/>
      <c r="D195" s="87"/>
      <c r="E195" s="54">
        <f>E196+E197+E198+E199+E200</f>
        <v>3717.748</v>
      </c>
    </row>
    <row r="196" spans="1:7" ht="31.5" x14ac:dyDescent="0.25">
      <c r="A196" s="24">
        <v>127</v>
      </c>
      <c r="B196" s="52" t="s">
        <v>330</v>
      </c>
      <c r="C196" s="29" t="s">
        <v>450</v>
      </c>
      <c r="D196" s="35" t="s">
        <v>451</v>
      </c>
      <c r="E196" s="36">
        <v>896.702</v>
      </c>
    </row>
    <row r="197" spans="1:7" ht="31.5" x14ac:dyDescent="0.25">
      <c r="A197" s="24">
        <v>128</v>
      </c>
      <c r="B197" s="52" t="s">
        <v>330</v>
      </c>
      <c r="C197" s="29" t="s">
        <v>450</v>
      </c>
      <c r="D197" s="35" t="s">
        <v>452</v>
      </c>
      <c r="E197" s="36">
        <v>95.397999999999996</v>
      </c>
    </row>
    <row r="198" spans="1:7" ht="31.5" x14ac:dyDescent="0.25">
      <c r="A198" s="24">
        <v>129</v>
      </c>
      <c r="B198" s="52" t="s">
        <v>330</v>
      </c>
      <c r="C198" s="29" t="s">
        <v>450</v>
      </c>
      <c r="D198" s="35" t="s">
        <v>453</v>
      </c>
      <c r="E198" s="36">
        <v>1907.954</v>
      </c>
    </row>
    <row r="199" spans="1:7" ht="31.5" x14ac:dyDescent="0.25">
      <c r="A199" s="24">
        <v>130</v>
      </c>
      <c r="B199" s="52" t="s">
        <v>330</v>
      </c>
      <c r="C199" s="29" t="s">
        <v>454</v>
      </c>
      <c r="D199" s="35" t="s">
        <v>455</v>
      </c>
      <c r="E199" s="36">
        <v>136.28299999999999</v>
      </c>
    </row>
    <row r="200" spans="1:7" ht="31.5" x14ac:dyDescent="0.25">
      <c r="A200" s="24">
        <v>131</v>
      </c>
      <c r="B200" s="52" t="s">
        <v>330</v>
      </c>
      <c r="C200" s="29" t="s">
        <v>450</v>
      </c>
      <c r="D200" s="35" t="s">
        <v>456</v>
      </c>
      <c r="E200" s="36">
        <v>681.41099999999994</v>
      </c>
    </row>
    <row r="201" spans="1:7" x14ac:dyDescent="0.25">
      <c r="A201" s="87" t="s">
        <v>457</v>
      </c>
      <c r="B201" s="87"/>
      <c r="C201" s="87"/>
      <c r="D201" s="87"/>
      <c r="E201" s="36">
        <f>E202+E203+E204</f>
        <v>6466.146999999999</v>
      </c>
    </row>
    <row r="202" spans="1:7" ht="31.5" x14ac:dyDescent="0.25">
      <c r="A202" s="24">
        <v>132</v>
      </c>
      <c r="B202" s="52" t="s">
        <v>330</v>
      </c>
      <c r="C202" s="29" t="s">
        <v>458</v>
      </c>
      <c r="D202" s="35" t="s">
        <v>459</v>
      </c>
      <c r="E202" s="36">
        <v>749.55399999999997</v>
      </c>
    </row>
    <row r="203" spans="1:7" ht="31.5" x14ac:dyDescent="0.25">
      <c r="A203" s="24">
        <v>133</v>
      </c>
      <c r="B203" s="52" t="s">
        <v>330</v>
      </c>
      <c r="C203" s="29" t="s">
        <v>458</v>
      </c>
      <c r="D203" s="35" t="s">
        <v>460</v>
      </c>
      <c r="E203" s="36">
        <v>926.72</v>
      </c>
    </row>
    <row r="204" spans="1:7" ht="31.5" x14ac:dyDescent="0.25">
      <c r="A204" s="24">
        <v>134</v>
      </c>
      <c r="B204" s="52" t="s">
        <v>330</v>
      </c>
      <c r="C204" s="29" t="s">
        <v>458</v>
      </c>
      <c r="D204" s="35" t="s">
        <v>461</v>
      </c>
      <c r="E204" s="36">
        <v>4789.8729999999996</v>
      </c>
    </row>
    <row r="205" spans="1:7" x14ac:dyDescent="0.25">
      <c r="A205" s="87" t="s">
        <v>19</v>
      </c>
      <c r="B205" s="87"/>
      <c r="C205" s="87"/>
      <c r="D205" s="87"/>
      <c r="E205" s="54">
        <f>E206+E223+E225+E229+E234+E236+E240+E243+E247</f>
        <v>59137.582999999984</v>
      </c>
      <c r="F205" s="46"/>
      <c r="G205" s="46"/>
    </row>
    <row r="206" spans="1:7" x14ac:dyDescent="0.25">
      <c r="A206" s="87" t="s">
        <v>20</v>
      </c>
      <c r="B206" s="87"/>
      <c r="C206" s="87"/>
      <c r="D206" s="87"/>
      <c r="E206" s="54">
        <f>SUM(E207:E222)</f>
        <v>41957.819999999985</v>
      </c>
      <c r="F206" s="46"/>
      <c r="G206" s="46"/>
    </row>
    <row r="207" spans="1:7" ht="31.5" x14ac:dyDescent="0.25">
      <c r="A207" s="24">
        <v>135</v>
      </c>
      <c r="B207" s="52" t="s">
        <v>330</v>
      </c>
      <c r="C207" s="29" t="s">
        <v>21</v>
      </c>
      <c r="D207" s="35" t="s">
        <v>462</v>
      </c>
      <c r="E207" s="36">
        <v>812.31799999999998</v>
      </c>
      <c r="F207" s="46"/>
      <c r="G207" s="46"/>
    </row>
    <row r="208" spans="1:7" ht="31.5" x14ac:dyDescent="0.25">
      <c r="A208" s="24">
        <v>136</v>
      </c>
      <c r="B208" s="52" t="s">
        <v>330</v>
      </c>
      <c r="C208" s="29" t="s">
        <v>21</v>
      </c>
      <c r="D208" s="35" t="s">
        <v>463</v>
      </c>
      <c r="E208" s="36">
        <v>3231.7159999999999</v>
      </c>
      <c r="F208" s="46"/>
      <c r="G208" s="46"/>
    </row>
    <row r="209" spans="1:7" ht="31.5" x14ac:dyDescent="0.25">
      <c r="A209" s="24">
        <v>137</v>
      </c>
      <c r="B209" s="52" t="s">
        <v>330</v>
      </c>
      <c r="C209" s="29" t="s">
        <v>21</v>
      </c>
      <c r="D209" s="35" t="s">
        <v>464</v>
      </c>
      <c r="E209" s="36">
        <v>433.37900000000002</v>
      </c>
      <c r="F209" s="46"/>
      <c r="G209" s="46"/>
    </row>
    <row r="210" spans="1:7" ht="31.5" x14ac:dyDescent="0.25">
      <c r="A210" s="24">
        <v>138</v>
      </c>
      <c r="B210" s="52" t="s">
        <v>330</v>
      </c>
      <c r="C210" s="29" t="s">
        <v>465</v>
      </c>
      <c r="D210" s="35" t="s">
        <v>466</v>
      </c>
      <c r="E210" s="36">
        <v>3611.9169999999999</v>
      </c>
      <c r="F210" s="46"/>
      <c r="G210" s="46"/>
    </row>
    <row r="211" spans="1:7" ht="31.5" x14ac:dyDescent="0.25">
      <c r="A211" s="24">
        <v>139</v>
      </c>
      <c r="B211" s="52" t="s">
        <v>330</v>
      </c>
      <c r="C211" s="29" t="s">
        <v>21</v>
      </c>
      <c r="D211" s="35" t="s">
        <v>467</v>
      </c>
      <c r="E211" s="36">
        <v>4012.2139999999999</v>
      </c>
      <c r="F211" s="46"/>
      <c r="G211" s="46"/>
    </row>
    <row r="212" spans="1:7" ht="31.5" x14ac:dyDescent="0.25">
      <c r="A212" s="24">
        <v>140</v>
      </c>
      <c r="B212" s="52" t="s">
        <v>330</v>
      </c>
      <c r="C212" s="29" t="s">
        <v>21</v>
      </c>
      <c r="D212" s="35" t="s">
        <v>468</v>
      </c>
      <c r="E212" s="36">
        <v>4937.0280000000002</v>
      </c>
    </row>
    <row r="213" spans="1:7" ht="31.5" x14ac:dyDescent="0.25">
      <c r="A213" s="24">
        <v>141</v>
      </c>
      <c r="B213" s="52" t="s">
        <v>330</v>
      </c>
      <c r="C213" s="29" t="s">
        <v>21</v>
      </c>
      <c r="D213" s="35" t="s">
        <v>469</v>
      </c>
      <c r="E213" s="36">
        <v>2311.3530000000001</v>
      </c>
    </row>
    <row r="214" spans="1:7" ht="31.5" x14ac:dyDescent="0.25">
      <c r="A214" s="24">
        <v>142</v>
      </c>
      <c r="B214" s="52" t="s">
        <v>330</v>
      </c>
      <c r="C214" s="29" t="s">
        <v>21</v>
      </c>
      <c r="D214" s="35" t="s">
        <v>470</v>
      </c>
      <c r="E214" s="36">
        <v>1516.8240000000001</v>
      </c>
    </row>
    <row r="215" spans="1:7" ht="31.5" x14ac:dyDescent="0.25">
      <c r="A215" s="24">
        <v>143</v>
      </c>
      <c r="B215" s="52" t="s">
        <v>330</v>
      </c>
      <c r="C215" s="29" t="s">
        <v>21</v>
      </c>
      <c r="D215" s="35" t="s">
        <v>471</v>
      </c>
      <c r="E215" s="36">
        <v>2311.3530000000001</v>
      </c>
    </row>
    <row r="216" spans="1:7" ht="31.5" x14ac:dyDescent="0.25">
      <c r="A216" s="24">
        <v>144</v>
      </c>
      <c r="B216" s="52" t="s">
        <v>330</v>
      </c>
      <c r="C216" s="29" t="s">
        <v>21</v>
      </c>
      <c r="D216" s="35" t="s">
        <v>472</v>
      </c>
      <c r="E216" s="36">
        <v>4333.7809999999999</v>
      </c>
    </row>
    <row r="217" spans="1:7" ht="31.5" x14ac:dyDescent="0.25">
      <c r="A217" s="24">
        <v>145</v>
      </c>
      <c r="B217" s="52" t="s">
        <v>330</v>
      </c>
      <c r="C217" s="29" t="s">
        <v>21</v>
      </c>
      <c r="D217" s="35" t="s">
        <v>473</v>
      </c>
      <c r="E217" s="36">
        <v>1155.674</v>
      </c>
    </row>
    <row r="218" spans="1:7" ht="31.5" x14ac:dyDescent="0.25">
      <c r="A218" s="24">
        <v>146</v>
      </c>
      <c r="B218" s="52" t="s">
        <v>330</v>
      </c>
      <c r="C218" s="29" t="s">
        <v>21</v>
      </c>
      <c r="D218" s="35" t="s">
        <v>474</v>
      </c>
      <c r="E218" s="36">
        <v>2166.8910000000001</v>
      </c>
    </row>
    <row r="219" spans="1:7" ht="31.5" x14ac:dyDescent="0.25">
      <c r="A219" s="24">
        <v>147</v>
      </c>
      <c r="B219" s="52" t="s">
        <v>330</v>
      </c>
      <c r="C219" s="29" t="s">
        <v>21</v>
      </c>
      <c r="D219" s="35" t="s">
        <v>475</v>
      </c>
      <c r="E219" s="36">
        <v>3611.4839999999999</v>
      </c>
    </row>
    <row r="220" spans="1:7" ht="31.5" x14ac:dyDescent="0.25">
      <c r="A220" s="24">
        <v>148</v>
      </c>
      <c r="B220" s="52" t="s">
        <v>330</v>
      </c>
      <c r="C220" s="29" t="s">
        <v>21</v>
      </c>
      <c r="D220" s="35" t="s">
        <v>476</v>
      </c>
      <c r="E220" s="36">
        <v>3178.107</v>
      </c>
    </row>
    <row r="221" spans="1:7" ht="31.5" x14ac:dyDescent="0.25">
      <c r="A221" s="24">
        <v>149</v>
      </c>
      <c r="B221" s="52" t="s">
        <v>330</v>
      </c>
      <c r="C221" s="29" t="s">
        <v>21</v>
      </c>
      <c r="D221" s="35" t="s">
        <v>477</v>
      </c>
      <c r="E221" s="36">
        <v>1805.742</v>
      </c>
    </row>
    <row r="222" spans="1:7" ht="31.5" x14ac:dyDescent="0.25">
      <c r="A222" s="24">
        <v>150</v>
      </c>
      <c r="B222" s="52" t="s">
        <v>330</v>
      </c>
      <c r="C222" s="29" t="s">
        <v>21</v>
      </c>
      <c r="D222" s="35" t="s">
        <v>478</v>
      </c>
      <c r="E222" s="36">
        <v>2528.0390000000002</v>
      </c>
    </row>
    <row r="223" spans="1:7" x14ac:dyDescent="0.25">
      <c r="A223" s="87" t="s">
        <v>479</v>
      </c>
      <c r="B223" s="87"/>
      <c r="C223" s="87"/>
      <c r="D223" s="87"/>
      <c r="E223" s="54">
        <f>E224</f>
        <v>1526.3630000000001</v>
      </c>
    </row>
    <row r="224" spans="1:7" ht="31.5" x14ac:dyDescent="0.25">
      <c r="A224" s="24">
        <v>151</v>
      </c>
      <c r="B224" s="52" t="s">
        <v>330</v>
      </c>
      <c r="C224" s="29" t="s">
        <v>480</v>
      </c>
      <c r="D224" s="35" t="s">
        <v>481</v>
      </c>
      <c r="E224" s="36">
        <v>1526.3630000000001</v>
      </c>
    </row>
    <row r="225" spans="1:5" x14ac:dyDescent="0.25">
      <c r="A225" s="87" t="s">
        <v>482</v>
      </c>
      <c r="B225" s="87"/>
      <c r="C225" s="87"/>
      <c r="D225" s="87"/>
      <c r="E225" s="54">
        <f>E226+E227+E228</f>
        <v>1253.768</v>
      </c>
    </row>
    <row r="226" spans="1:5" ht="31.5" x14ac:dyDescent="0.25">
      <c r="A226" s="24">
        <v>152</v>
      </c>
      <c r="B226" s="52" t="s">
        <v>330</v>
      </c>
      <c r="C226" s="29" t="s">
        <v>483</v>
      </c>
      <c r="D226" s="35" t="s">
        <v>484</v>
      </c>
      <c r="E226" s="36">
        <v>681.41099999999994</v>
      </c>
    </row>
    <row r="227" spans="1:5" ht="31.5" x14ac:dyDescent="0.25">
      <c r="A227" s="24">
        <v>153</v>
      </c>
      <c r="B227" s="52" t="s">
        <v>330</v>
      </c>
      <c r="C227" s="29" t="s">
        <v>483</v>
      </c>
      <c r="D227" s="35" t="s">
        <v>485</v>
      </c>
      <c r="E227" s="36">
        <v>258.93700000000001</v>
      </c>
    </row>
    <row r="228" spans="1:5" ht="31.5" x14ac:dyDescent="0.25">
      <c r="A228" s="24">
        <v>154</v>
      </c>
      <c r="B228" s="52" t="s">
        <v>330</v>
      </c>
      <c r="C228" s="29" t="s">
        <v>483</v>
      </c>
      <c r="D228" s="35" t="s">
        <v>486</v>
      </c>
      <c r="E228" s="36">
        <v>313.42</v>
      </c>
    </row>
    <row r="229" spans="1:5" x14ac:dyDescent="0.25">
      <c r="A229" s="87" t="s">
        <v>487</v>
      </c>
      <c r="B229" s="87"/>
      <c r="C229" s="87"/>
      <c r="D229" s="87"/>
      <c r="E229" s="54">
        <f>E230+E231+E232+E233</f>
        <v>3204.4650000000001</v>
      </c>
    </row>
    <row r="230" spans="1:5" ht="31.5" x14ac:dyDescent="0.25">
      <c r="A230" s="24">
        <v>155</v>
      </c>
      <c r="B230" s="52" t="s">
        <v>330</v>
      </c>
      <c r="C230" s="29" t="s">
        <v>488</v>
      </c>
      <c r="D230" s="35" t="s">
        <v>489</v>
      </c>
      <c r="E230" s="36">
        <v>136.28299999999999</v>
      </c>
    </row>
    <row r="231" spans="1:5" ht="31.5" x14ac:dyDescent="0.25">
      <c r="A231" s="24">
        <f>A230+1</f>
        <v>156</v>
      </c>
      <c r="B231" s="52" t="s">
        <v>330</v>
      </c>
      <c r="C231" s="29" t="s">
        <v>488</v>
      </c>
      <c r="D231" s="35" t="s">
        <v>490</v>
      </c>
      <c r="E231" s="36">
        <v>42.362000000000002</v>
      </c>
    </row>
    <row r="232" spans="1:5" ht="31.5" x14ac:dyDescent="0.25">
      <c r="A232" s="24">
        <f>A231+1</f>
        <v>157</v>
      </c>
      <c r="B232" s="52" t="s">
        <v>330</v>
      </c>
      <c r="C232" s="29" t="s">
        <v>488</v>
      </c>
      <c r="D232" s="35" t="s">
        <v>491</v>
      </c>
      <c r="E232" s="36">
        <v>1512.91</v>
      </c>
    </row>
    <row r="233" spans="1:5" ht="31.5" x14ac:dyDescent="0.25">
      <c r="A233" s="24">
        <f>A232+1</f>
        <v>158</v>
      </c>
      <c r="B233" s="52" t="s">
        <v>330</v>
      </c>
      <c r="C233" s="29" t="s">
        <v>488</v>
      </c>
      <c r="D233" s="35" t="s">
        <v>492</v>
      </c>
      <c r="E233" s="36">
        <v>1512.91</v>
      </c>
    </row>
    <row r="234" spans="1:5" x14ac:dyDescent="0.25">
      <c r="A234" s="87" t="s">
        <v>493</v>
      </c>
      <c r="B234" s="87"/>
      <c r="C234" s="87"/>
      <c r="D234" s="87"/>
      <c r="E234" s="54">
        <f>E235</f>
        <v>681.41099999999994</v>
      </c>
    </row>
    <row r="235" spans="1:5" ht="31.5" x14ac:dyDescent="0.25">
      <c r="A235" s="24">
        <v>159</v>
      </c>
      <c r="B235" s="52" t="s">
        <v>330</v>
      </c>
      <c r="C235" s="29" t="s">
        <v>494</v>
      </c>
      <c r="D235" s="35" t="s">
        <v>495</v>
      </c>
      <c r="E235" s="36">
        <v>681.41099999999994</v>
      </c>
    </row>
    <row r="236" spans="1:5" x14ac:dyDescent="0.25">
      <c r="A236" s="87" t="s">
        <v>496</v>
      </c>
      <c r="B236" s="87"/>
      <c r="C236" s="87"/>
      <c r="D236" s="87"/>
      <c r="E236" s="54">
        <f>E237+E238+E239</f>
        <v>1989.723</v>
      </c>
    </row>
    <row r="237" spans="1:5" ht="31.5" x14ac:dyDescent="0.25">
      <c r="A237" s="24">
        <v>160</v>
      </c>
      <c r="B237" s="52" t="s">
        <v>330</v>
      </c>
      <c r="C237" s="29" t="s">
        <v>497</v>
      </c>
      <c r="D237" s="35" t="s">
        <v>498</v>
      </c>
      <c r="E237" s="36">
        <v>708.66899999999998</v>
      </c>
    </row>
    <row r="238" spans="1:5" ht="31.5" x14ac:dyDescent="0.25">
      <c r="A238" s="24">
        <v>161</v>
      </c>
      <c r="B238" s="52" t="s">
        <v>330</v>
      </c>
      <c r="C238" s="29" t="s">
        <v>497</v>
      </c>
      <c r="D238" s="35" t="s">
        <v>499</v>
      </c>
      <c r="E238" s="36">
        <v>817.69399999999996</v>
      </c>
    </row>
    <row r="239" spans="1:5" ht="31.5" x14ac:dyDescent="0.25">
      <c r="A239" s="24">
        <v>162</v>
      </c>
      <c r="B239" s="52" t="s">
        <v>330</v>
      </c>
      <c r="C239" s="29" t="s">
        <v>497</v>
      </c>
      <c r="D239" s="35" t="s">
        <v>500</v>
      </c>
      <c r="E239" s="36">
        <v>463.36</v>
      </c>
    </row>
    <row r="240" spans="1:5" x14ac:dyDescent="0.25">
      <c r="A240" s="87" t="s">
        <v>501</v>
      </c>
      <c r="B240" s="87"/>
      <c r="C240" s="87"/>
      <c r="D240" s="87"/>
      <c r="E240" s="54">
        <f>E241+E242</f>
        <v>1022.117</v>
      </c>
    </row>
    <row r="241" spans="1:5" ht="31.5" x14ac:dyDescent="0.25">
      <c r="A241" s="24">
        <v>163</v>
      </c>
      <c r="B241" s="52" t="s">
        <v>330</v>
      </c>
      <c r="C241" s="29" t="s">
        <v>502</v>
      </c>
      <c r="D241" s="35" t="s">
        <v>503</v>
      </c>
      <c r="E241" s="36">
        <v>817.69399999999996</v>
      </c>
    </row>
    <row r="242" spans="1:5" ht="31.5" x14ac:dyDescent="0.25">
      <c r="A242" s="24">
        <v>164</v>
      </c>
      <c r="B242" s="52" t="s">
        <v>330</v>
      </c>
      <c r="C242" s="29" t="s">
        <v>502</v>
      </c>
      <c r="D242" s="35" t="s">
        <v>504</v>
      </c>
      <c r="E242" s="36">
        <v>204.423</v>
      </c>
    </row>
    <row r="243" spans="1:5" x14ac:dyDescent="0.25">
      <c r="A243" s="87" t="s">
        <v>23</v>
      </c>
      <c r="B243" s="87"/>
      <c r="C243" s="87"/>
      <c r="D243" s="87"/>
      <c r="E243" s="54">
        <f>E244+E245+E246</f>
        <v>7052.1840000000002</v>
      </c>
    </row>
    <row r="244" spans="1:5" ht="31.5" x14ac:dyDescent="0.25">
      <c r="A244" s="24">
        <v>165</v>
      </c>
      <c r="B244" s="52" t="s">
        <v>330</v>
      </c>
      <c r="C244" s="26" t="s">
        <v>24</v>
      </c>
      <c r="D244" s="35" t="s">
        <v>505</v>
      </c>
      <c r="E244" s="36">
        <v>2350.7280000000001</v>
      </c>
    </row>
    <row r="245" spans="1:5" ht="31.5" x14ac:dyDescent="0.25">
      <c r="A245" s="24">
        <v>166</v>
      </c>
      <c r="B245" s="52" t="s">
        <v>330</v>
      </c>
      <c r="C245" s="26" t="s">
        <v>24</v>
      </c>
      <c r="D245" s="35" t="s">
        <v>505</v>
      </c>
      <c r="E245" s="36">
        <v>2350.7280000000001</v>
      </c>
    </row>
    <row r="246" spans="1:5" ht="31.5" x14ac:dyDescent="0.25">
      <c r="A246" s="24">
        <v>167</v>
      </c>
      <c r="B246" s="52" t="s">
        <v>330</v>
      </c>
      <c r="C246" s="26" t="s">
        <v>24</v>
      </c>
      <c r="D246" s="35" t="s">
        <v>505</v>
      </c>
      <c r="E246" s="36">
        <v>2350.7280000000001</v>
      </c>
    </row>
    <row r="247" spans="1:5" x14ac:dyDescent="0.25">
      <c r="A247" s="87" t="s">
        <v>506</v>
      </c>
      <c r="B247" s="87"/>
      <c r="C247" s="87"/>
      <c r="D247" s="87"/>
      <c r="E247" s="54">
        <f>E248</f>
        <v>449.73200000000003</v>
      </c>
    </row>
    <row r="248" spans="1:5" ht="31.5" x14ac:dyDescent="0.25">
      <c r="A248" s="24">
        <v>168</v>
      </c>
      <c r="B248" s="52" t="s">
        <v>330</v>
      </c>
      <c r="C248" s="29" t="s">
        <v>507</v>
      </c>
      <c r="D248" s="35" t="s">
        <v>508</v>
      </c>
      <c r="E248" s="36">
        <v>449.73200000000003</v>
      </c>
    </row>
    <row r="249" spans="1:5" x14ac:dyDescent="0.25">
      <c r="A249" s="87" t="s">
        <v>26</v>
      </c>
      <c r="B249" s="87"/>
      <c r="C249" s="87"/>
      <c r="D249" s="87"/>
      <c r="E249" s="54">
        <f>E250+E253</f>
        <v>122263.87100000001</v>
      </c>
    </row>
    <row r="250" spans="1:5" x14ac:dyDescent="0.25">
      <c r="A250" s="87" t="s">
        <v>509</v>
      </c>
      <c r="B250" s="87"/>
      <c r="C250" s="87"/>
      <c r="D250" s="87"/>
      <c r="E250" s="54">
        <f>E251+E252</f>
        <v>120591.42600000001</v>
      </c>
    </row>
    <row r="251" spans="1:5" ht="31.5" x14ac:dyDescent="0.25">
      <c r="A251" s="24">
        <v>169</v>
      </c>
      <c r="B251" s="52" t="s">
        <v>330</v>
      </c>
      <c r="C251" s="29" t="s">
        <v>510</v>
      </c>
      <c r="D251" s="35" t="s">
        <v>511</v>
      </c>
      <c r="E251" s="36">
        <v>83198.736000000004</v>
      </c>
    </row>
    <row r="252" spans="1:5" ht="31.5" x14ac:dyDescent="0.25">
      <c r="A252" s="24">
        <v>170</v>
      </c>
      <c r="B252" s="52" t="s">
        <v>330</v>
      </c>
      <c r="C252" s="29" t="s">
        <v>510</v>
      </c>
      <c r="D252" s="35" t="s">
        <v>512</v>
      </c>
      <c r="E252" s="36">
        <v>37392.69</v>
      </c>
    </row>
    <row r="253" spans="1:5" x14ac:dyDescent="0.25">
      <c r="A253" s="87" t="s">
        <v>513</v>
      </c>
      <c r="B253" s="87"/>
      <c r="C253" s="87"/>
      <c r="D253" s="87"/>
      <c r="E253" s="54">
        <f>E254+E255</f>
        <v>1672.4450000000002</v>
      </c>
    </row>
    <row r="254" spans="1:5" ht="31.5" x14ac:dyDescent="0.25">
      <c r="A254" s="24">
        <v>171</v>
      </c>
      <c r="B254" s="52" t="s">
        <v>330</v>
      </c>
      <c r="C254" s="29" t="s">
        <v>514</v>
      </c>
      <c r="D254" s="35" t="s">
        <v>515</v>
      </c>
      <c r="E254" s="36">
        <v>379.54500000000002</v>
      </c>
    </row>
    <row r="255" spans="1:5" ht="31.5" x14ac:dyDescent="0.25">
      <c r="A255" s="24">
        <v>172</v>
      </c>
      <c r="B255" s="52" t="s">
        <v>330</v>
      </c>
      <c r="C255" s="29" t="s">
        <v>514</v>
      </c>
      <c r="D255" s="35" t="s">
        <v>516</v>
      </c>
      <c r="E255" s="36">
        <v>1292.9000000000001</v>
      </c>
    </row>
    <row r="256" spans="1:5" x14ac:dyDescent="0.25">
      <c r="A256" s="87" t="s">
        <v>271</v>
      </c>
      <c r="B256" s="87"/>
      <c r="C256" s="87"/>
      <c r="D256" s="87"/>
      <c r="E256" s="54">
        <f>E257+E263</f>
        <v>18902.700999999997</v>
      </c>
    </row>
    <row r="257" spans="1:5" x14ac:dyDescent="0.25">
      <c r="A257" s="87" t="s">
        <v>272</v>
      </c>
      <c r="B257" s="87"/>
      <c r="C257" s="87"/>
      <c r="D257" s="87"/>
      <c r="E257" s="54">
        <f>E258+E259+E260+E261+E262</f>
        <v>17747.026999999998</v>
      </c>
    </row>
    <row r="258" spans="1:5" ht="31.5" x14ac:dyDescent="0.25">
      <c r="A258" s="24">
        <v>173</v>
      </c>
      <c r="B258" s="52" t="s">
        <v>330</v>
      </c>
      <c r="C258" s="29" t="s">
        <v>273</v>
      </c>
      <c r="D258" s="31" t="s">
        <v>517</v>
      </c>
      <c r="E258" s="36">
        <v>1730.9</v>
      </c>
    </row>
    <row r="259" spans="1:5" ht="31.5" x14ac:dyDescent="0.25">
      <c r="A259" s="24">
        <v>174</v>
      </c>
      <c r="B259" s="52" t="s">
        <v>330</v>
      </c>
      <c r="C259" s="29" t="s">
        <v>273</v>
      </c>
      <c r="D259" s="31" t="s">
        <v>518</v>
      </c>
      <c r="E259" s="36">
        <v>5912.8689999999997</v>
      </c>
    </row>
    <row r="260" spans="1:5" ht="31.5" x14ac:dyDescent="0.25">
      <c r="A260" s="24">
        <v>175</v>
      </c>
      <c r="B260" s="52" t="s">
        <v>330</v>
      </c>
      <c r="C260" s="29" t="s">
        <v>273</v>
      </c>
      <c r="D260" s="31" t="s">
        <v>519</v>
      </c>
      <c r="E260" s="36">
        <v>606.66600000000005</v>
      </c>
    </row>
    <row r="261" spans="1:5" ht="31.5" x14ac:dyDescent="0.25">
      <c r="A261" s="24">
        <v>176</v>
      </c>
      <c r="B261" s="52" t="s">
        <v>330</v>
      </c>
      <c r="C261" s="29" t="s">
        <v>273</v>
      </c>
      <c r="D261" s="31" t="s">
        <v>520</v>
      </c>
      <c r="E261" s="36">
        <v>1146.7639999999999</v>
      </c>
    </row>
    <row r="262" spans="1:5" ht="31.5" x14ac:dyDescent="0.25">
      <c r="A262" s="24">
        <v>177</v>
      </c>
      <c r="B262" s="52" t="s">
        <v>330</v>
      </c>
      <c r="C262" s="29" t="s">
        <v>273</v>
      </c>
      <c r="D262" s="31" t="s">
        <v>521</v>
      </c>
      <c r="E262" s="36">
        <v>8349.8279999999995</v>
      </c>
    </row>
    <row r="263" spans="1:5" x14ac:dyDescent="0.25">
      <c r="A263" s="87" t="s">
        <v>522</v>
      </c>
      <c r="B263" s="87"/>
      <c r="C263" s="87"/>
      <c r="D263" s="87"/>
      <c r="E263" s="54">
        <f>E264</f>
        <v>1155.674</v>
      </c>
    </row>
    <row r="264" spans="1:5" ht="31.5" x14ac:dyDescent="0.25">
      <c r="A264" s="24">
        <v>178</v>
      </c>
      <c r="B264" s="52" t="s">
        <v>330</v>
      </c>
      <c r="C264" s="29" t="s">
        <v>523</v>
      </c>
      <c r="D264" s="31" t="s">
        <v>524</v>
      </c>
      <c r="E264" s="36">
        <v>1155.674</v>
      </c>
    </row>
    <row r="265" spans="1:5" x14ac:dyDescent="0.25">
      <c r="A265" s="87" t="s">
        <v>525</v>
      </c>
      <c r="B265" s="87"/>
      <c r="C265" s="87"/>
      <c r="D265" s="87"/>
      <c r="E265" s="54">
        <f>E266+E271+E275+E279+E283+E286+E292+E295</f>
        <v>65478.514999999999</v>
      </c>
    </row>
    <row r="266" spans="1:5" x14ac:dyDescent="0.25">
      <c r="A266" s="87" t="s">
        <v>526</v>
      </c>
      <c r="B266" s="87"/>
      <c r="C266" s="87"/>
      <c r="D266" s="87"/>
      <c r="E266" s="54">
        <f>E267+E268+E269+E270</f>
        <v>2633.8879999999999</v>
      </c>
    </row>
    <row r="267" spans="1:5" ht="31.5" x14ac:dyDescent="0.25">
      <c r="A267" s="24">
        <v>179</v>
      </c>
      <c r="B267" s="52" t="s">
        <v>330</v>
      </c>
      <c r="C267" s="29" t="s">
        <v>527</v>
      </c>
      <c r="D267" s="31" t="s">
        <v>528</v>
      </c>
      <c r="E267" s="36">
        <v>1046.338</v>
      </c>
    </row>
    <row r="268" spans="1:5" ht="31.5" x14ac:dyDescent="0.25">
      <c r="A268" s="24">
        <v>180</v>
      </c>
      <c r="B268" s="52" t="s">
        <v>330</v>
      </c>
      <c r="C268" s="29" t="s">
        <v>527</v>
      </c>
      <c r="D268" s="31" t="s">
        <v>529</v>
      </c>
      <c r="E268" s="36">
        <v>432.96800000000002</v>
      </c>
    </row>
    <row r="269" spans="1:5" ht="31.5" x14ac:dyDescent="0.25">
      <c r="A269" s="24">
        <v>181</v>
      </c>
      <c r="B269" s="52" t="s">
        <v>330</v>
      </c>
      <c r="C269" s="29" t="s">
        <v>527</v>
      </c>
      <c r="D269" s="31" t="s">
        <v>530</v>
      </c>
      <c r="E269" s="36">
        <v>432.96800000000002</v>
      </c>
    </row>
    <row r="270" spans="1:5" ht="31.5" x14ac:dyDescent="0.25">
      <c r="A270" s="24">
        <v>182</v>
      </c>
      <c r="B270" s="52" t="s">
        <v>330</v>
      </c>
      <c r="C270" s="29" t="s">
        <v>527</v>
      </c>
      <c r="D270" s="31" t="s">
        <v>531</v>
      </c>
      <c r="E270" s="36">
        <v>721.61400000000003</v>
      </c>
    </row>
    <row r="271" spans="1:5" x14ac:dyDescent="0.25">
      <c r="A271" s="87" t="s">
        <v>532</v>
      </c>
      <c r="B271" s="87"/>
      <c r="C271" s="87"/>
      <c r="D271" s="87"/>
      <c r="E271" s="54">
        <f>E272+E273+E274</f>
        <v>2246.6400000000003</v>
      </c>
    </row>
    <row r="272" spans="1:5" ht="31.5" x14ac:dyDescent="0.25">
      <c r="A272" s="24">
        <v>183</v>
      </c>
      <c r="B272" s="52" t="s">
        <v>330</v>
      </c>
      <c r="C272" s="29" t="s">
        <v>533</v>
      </c>
      <c r="D272" s="31" t="s">
        <v>534</v>
      </c>
      <c r="E272" s="36">
        <v>408.84800000000001</v>
      </c>
    </row>
    <row r="273" spans="1:5" ht="31.5" x14ac:dyDescent="0.25">
      <c r="A273" s="24">
        <v>184</v>
      </c>
      <c r="B273" s="52" t="s">
        <v>330</v>
      </c>
      <c r="C273" s="29" t="s">
        <v>533</v>
      </c>
      <c r="D273" s="31" t="s">
        <v>535</v>
      </c>
      <c r="E273" s="36">
        <v>747.53200000000004</v>
      </c>
    </row>
    <row r="274" spans="1:5" ht="31.5" x14ac:dyDescent="0.25">
      <c r="A274" s="24">
        <v>185</v>
      </c>
      <c r="B274" s="52" t="s">
        <v>330</v>
      </c>
      <c r="C274" s="29" t="s">
        <v>533</v>
      </c>
      <c r="D274" s="31" t="s">
        <v>536</v>
      </c>
      <c r="E274" s="36">
        <v>1090.26</v>
      </c>
    </row>
    <row r="275" spans="1:5" x14ac:dyDescent="0.25">
      <c r="A275" s="87" t="s">
        <v>537</v>
      </c>
      <c r="B275" s="87"/>
      <c r="C275" s="87"/>
      <c r="D275" s="87"/>
      <c r="E275" s="54">
        <f>E276+E277+E278</f>
        <v>1788.3240000000001</v>
      </c>
    </row>
    <row r="276" spans="1:5" ht="31.5" x14ac:dyDescent="0.25">
      <c r="A276" s="24">
        <v>186</v>
      </c>
      <c r="B276" s="52" t="s">
        <v>330</v>
      </c>
      <c r="C276" s="29" t="s">
        <v>538</v>
      </c>
      <c r="D276" s="31" t="s">
        <v>539</v>
      </c>
      <c r="E276" s="36">
        <v>822.63800000000003</v>
      </c>
    </row>
    <row r="277" spans="1:5" ht="31.5" x14ac:dyDescent="0.25">
      <c r="A277" s="24">
        <v>187</v>
      </c>
      <c r="B277" s="52" t="s">
        <v>330</v>
      </c>
      <c r="C277" s="29" t="s">
        <v>538</v>
      </c>
      <c r="D277" s="31" t="s">
        <v>540</v>
      </c>
      <c r="E277" s="36">
        <v>215.208</v>
      </c>
    </row>
    <row r="278" spans="1:5" ht="31.5" x14ac:dyDescent="0.25">
      <c r="A278" s="24">
        <v>188</v>
      </c>
      <c r="B278" s="52" t="s">
        <v>330</v>
      </c>
      <c r="C278" s="29" t="s">
        <v>538</v>
      </c>
      <c r="D278" s="31" t="s">
        <v>541</v>
      </c>
      <c r="E278" s="36">
        <v>750.47799999999995</v>
      </c>
    </row>
    <row r="279" spans="1:5" x14ac:dyDescent="0.25">
      <c r="A279" s="87" t="s">
        <v>542</v>
      </c>
      <c r="B279" s="87"/>
      <c r="C279" s="87"/>
      <c r="D279" s="87"/>
      <c r="E279" s="54">
        <f>E280+E281+E282</f>
        <v>12551.093000000001</v>
      </c>
    </row>
    <row r="280" spans="1:5" ht="31.5" x14ac:dyDescent="0.25">
      <c r="A280" s="24">
        <v>189</v>
      </c>
      <c r="B280" s="52" t="s">
        <v>330</v>
      </c>
      <c r="C280" s="29" t="s">
        <v>543</v>
      </c>
      <c r="D280" s="31" t="s">
        <v>544</v>
      </c>
      <c r="E280" s="36">
        <v>4088.4720000000002</v>
      </c>
    </row>
    <row r="281" spans="1:5" ht="31.5" x14ac:dyDescent="0.25">
      <c r="A281" s="24">
        <v>190</v>
      </c>
      <c r="B281" s="52" t="s">
        <v>330</v>
      </c>
      <c r="C281" s="29" t="s">
        <v>543</v>
      </c>
      <c r="D281" s="31" t="s">
        <v>545</v>
      </c>
      <c r="E281" s="36">
        <v>3055.9459999999999</v>
      </c>
    </row>
    <row r="282" spans="1:5" ht="31.5" x14ac:dyDescent="0.25">
      <c r="A282" s="24">
        <v>191</v>
      </c>
      <c r="B282" s="52" t="s">
        <v>330</v>
      </c>
      <c r="C282" s="29" t="s">
        <v>543</v>
      </c>
      <c r="D282" s="31" t="s">
        <v>546</v>
      </c>
      <c r="E282" s="36">
        <v>5406.6750000000002</v>
      </c>
    </row>
    <row r="283" spans="1:5" x14ac:dyDescent="0.25">
      <c r="A283" s="87" t="s">
        <v>547</v>
      </c>
      <c r="B283" s="87"/>
      <c r="C283" s="87"/>
      <c r="D283" s="87"/>
      <c r="E283" s="54">
        <f>E284+E285</f>
        <v>32990.216</v>
      </c>
    </row>
    <row r="284" spans="1:5" ht="31.5" x14ac:dyDescent="0.25">
      <c r="A284" s="24">
        <v>192</v>
      </c>
      <c r="B284" s="52" t="s">
        <v>330</v>
      </c>
      <c r="C284" s="29" t="s">
        <v>548</v>
      </c>
      <c r="D284" s="31" t="s">
        <v>549</v>
      </c>
      <c r="E284" s="36">
        <v>1255.384</v>
      </c>
    </row>
    <row r="285" spans="1:5" ht="31.5" x14ac:dyDescent="0.25">
      <c r="A285" s="24">
        <v>193</v>
      </c>
      <c r="B285" s="52" t="s">
        <v>330</v>
      </c>
      <c r="C285" s="29" t="s">
        <v>548</v>
      </c>
      <c r="D285" s="31" t="s">
        <v>550</v>
      </c>
      <c r="E285" s="36">
        <v>31734.831999999999</v>
      </c>
    </row>
    <row r="286" spans="1:5" x14ac:dyDescent="0.25">
      <c r="A286" s="87" t="s">
        <v>551</v>
      </c>
      <c r="B286" s="87"/>
      <c r="C286" s="87"/>
      <c r="D286" s="87"/>
      <c r="E286" s="54">
        <f>E287+E288+E289+E290+E291</f>
        <v>6152.4170000000004</v>
      </c>
    </row>
    <row r="287" spans="1:5" ht="31.5" x14ac:dyDescent="0.25">
      <c r="A287" s="24">
        <v>194</v>
      </c>
      <c r="B287" s="52" t="s">
        <v>330</v>
      </c>
      <c r="C287" s="29" t="s">
        <v>552</v>
      </c>
      <c r="D287" s="31" t="s">
        <v>553</v>
      </c>
      <c r="E287" s="36">
        <v>3175.0970000000002</v>
      </c>
    </row>
    <row r="288" spans="1:5" ht="31.5" x14ac:dyDescent="0.25">
      <c r="A288" s="24">
        <v>195</v>
      </c>
      <c r="B288" s="52" t="s">
        <v>330</v>
      </c>
      <c r="C288" s="29" t="s">
        <v>552</v>
      </c>
      <c r="D288" s="31" t="s">
        <v>554</v>
      </c>
      <c r="E288" s="36">
        <v>498.35399999999998</v>
      </c>
    </row>
    <row r="289" spans="1:5" ht="31.5" x14ac:dyDescent="0.25">
      <c r="A289" s="24">
        <v>196</v>
      </c>
      <c r="B289" s="52" t="s">
        <v>330</v>
      </c>
      <c r="C289" s="29" t="s">
        <v>552</v>
      </c>
      <c r="D289" s="31" t="s">
        <v>555</v>
      </c>
      <c r="E289" s="36">
        <v>408.84800000000001</v>
      </c>
    </row>
    <row r="290" spans="1:5" ht="31.5" x14ac:dyDescent="0.25">
      <c r="A290" s="24">
        <v>197</v>
      </c>
      <c r="B290" s="52" t="s">
        <v>330</v>
      </c>
      <c r="C290" s="29" t="s">
        <v>552</v>
      </c>
      <c r="D290" s="31" t="s">
        <v>556</v>
      </c>
      <c r="E290" s="36">
        <v>361.14800000000002</v>
      </c>
    </row>
    <row r="291" spans="1:5" ht="31.5" x14ac:dyDescent="0.25">
      <c r="A291" s="24">
        <v>198</v>
      </c>
      <c r="B291" s="52" t="s">
        <v>330</v>
      </c>
      <c r="C291" s="29" t="s">
        <v>552</v>
      </c>
      <c r="D291" s="31" t="s">
        <v>557</v>
      </c>
      <c r="E291" s="36">
        <v>1708.97</v>
      </c>
    </row>
    <row r="292" spans="1:5" x14ac:dyDescent="0.25">
      <c r="A292" s="87" t="s">
        <v>558</v>
      </c>
      <c r="B292" s="87"/>
      <c r="C292" s="87"/>
      <c r="D292" s="87"/>
      <c r="E292" s="54">
        <f>E293+E294</f>
        <v>4504.7659999999996</v>
      </c>
    </row>
    <row r="293" spans="1:5" ht="31.5" x14ac:dyDescent="0.25">
      <c r="A293" s="24">
        <v>199</v>
      </c>
      <c r="B293" s="52" t="s">
        <v>330</v>
      </c>
      <c r="C293" s="29" t="s">
        <v>559</v>
      </c>
      <c r="D293" s="31" t="s">
        <v>560</v>
      </c>
      <c r="E293" s="36">
        <v>896.702</v>
      </c>
    </row>
    <row r="294" spans="1:5" ht="31.5" x14ac:dyDescent="0.25">
      <c r="A294" s="24">
        <v>200</v>
      </c>
      <c r="B294" s="52" t="s">
        <v>330</v>
      </c>
      <c r="C294" s="29" t="s">
        <v>559</v>
      </c>
      <c r="D294" s="31" t="s">
        <v>561</v>
      </c>
      <c r="E294" s="36">
        <v>3608.0639999999999</v>
      </c>
    </row>
    <row r="295" spans="1:5" x14ac:dyDescent="0.25">
      <c r="A295" s="87" t="s">
        <v>562</v>
      </c>
      <c r="B295" s="87"/>
      <c r="C295" s="87"/>
      <c r="D295" s="87"/>
      <c r="E295" s="54">
        <f>E296+E297</f>
        <v>2611.1710000000003</v>
      </c>
    </row>
    <row r="296" spans="1:5" ht="31.5" x14ac:dyDescent="0.25">
      <c r="A296" s="24">
        <v>201</v>
      </c>
      <c r="B296" s="52" t="s">
        <v>330</v>
      </c>
      <c r="C296" s="29" t="s">
        <v>563</v>
      </c>
      <c r="D296" s="31" t="s">
        <v>564</v>
      </c>
      <c r="E296" s="36">
        <v>1589.0530000000001</v>
      </c>
    </row>
    <row r="297" spans="1:5" ht="31.5" x14ac:dyDescent="0.25">
      <c r="A297" s="24">
        <v>202</v>
      </c>
      <c r="B297" s="52" t="s">
        <v>330</v>
      </c>
      <c r="C297" s="29" t="s">
        <v>563</v>
      </c>
      <c r="D297" s="31" t="s">
        <v>565</v>
      </c>
      <c r="E297" s="36">
        <v>1022.1180000000001</v>
      </c>
    </row>
    <row r="298" spans="1:5" x14ac:dyDescent="0.25">
      <c r="A298" s="87" t="s">
        <v>247</v>
      </c>
      <c r="B298" s="87"/>
      <c r="C298" s="87"/>
      <c r="D298" s="87"/>
      <c r="E298" s="54">
        <f>E299+E304+E319+E326+E333+E339+E345+E356+E366+E371</f>
        <v>129586.899</v>
      </c>
    </row>
    <row r="299" spans="1:5" x14ac:dyDescent="0.25">
      <c r="A299" s="87" t="s">
        <v>566</v>
      </c>
      <c r="B299" s="87"/>
      <c r="C299" s="87"/>
      <c r="D299" s="87"/>
      <c r="E299" s="54">
        <f>E300+E301+E302+E303</f>
        <v>19491.559000000001</v>
      </c>
    </row>
    <row r="300" spans="1:5" ht="31.5" x14ac:dyDescent="0.25">
      <c r="A300" s="24">
        <v>203</v>
      </c>
      <c r="B300" s="52" t="s">
        <v>330</v>
      </c>
      <c r="C300" s="29" t="s">
        <v>567</v>
      </c>
      <c r="D300" s="31" t="s">
        <v>568</v>
      </c>
      <c r="E300" s="36">
        <v>272.26499999999999</v>
      </c>
    </row>
    <row r="301" spans="1:5" ht="31.5" x14ac:dyDescent="0.25">
      <c r="A301" s="24">
        <v>204</v>
      </c>
      <c r="B301" s="52" t="s">
        <v>330</v>
      </c>
      <c r="C301" s="29" t="s">
        <v>567</v>
      </c>
      <c r="D301" s="31" t="s">
        <v>569</v>
      </c>
      <c r="E301" s="36">
        <v>408.84800000000001</v>
      </c>
    </row>
    <row r="302" spans="1:5" ht="31.5" x14ac:dyDescent="0.25">
      <c r="A302" s="24">
        <v>205</v>
      </c>
      <c r="B302" s="52" t="s">
        <v>330</v>
      </c>
      <c r="C302" s="29" t="s">
        <v>567</v>
      </c>
      <c r="D302" s="31" t="s">
        <v>570</v>
      </c>
      <c r="E302" s="36">
        <v>17913.743999999999</v>
      </c>
    </row>
    <row r="303" spans="1:5" ht="31.5" x14ac:dyDescent="0.25">
      <c r="A303" s="24">
        <v>206</v>
      </c>
      <c r="B303" s="52" t="s">
        <v>330</v>
      </c>
      <c r="C303" s="29" t="s">
        <v>567</v>
      </c>
      <c r="D303" s="31" t="s">
        <v>571</v>
      </c>
      <c r="E303" s="36">
        <v>896.702</v>
      </c>
    </row>
    <row r="304" spans="1:5" x14ac:dyDescent="0.25">
      <c r="A304" s="87" t="s">
        <v>248</v>
      </c>
      <c r="B304" s="87"/>
      <c r="C304" s="87"/>
      <c r="D304" s="87"/>
      <c r="E304" s="54">
        <f>SUM(E305:E318)</f>
        <v>29366.013999999999</v>
      </c>
    </row>
    <row r="305" spans="1:5" ht="31.5" x14ac:dyDescent="0.25">
      <c r="A305" s="24">
        <v>207</v>
      </c>
      <c r="B305" s="52" t="s">
        <v>330</v>
      </c>
      <c r="C305" s="29" t="s">
        <v>249</v>
      </c>
      <c r="D305" s="31" t="s">
        <v>572</v>
      </c>
      <c r="E305" s="36">
        <v>1362.8240000000001</v>
      </c>
    </row>
    <row r="306" spans="1:5" ht="31.5" x14ac:dyDescent="0.25">
      <c r="A306" s="24">
        <v>208</v>
      </c>
      <c r="B306" s="52" t="s">
        <v>330</v>
      </c>
      <c r="C306" s="29" t="s">
        <v>249</v>
      </c>
      <c r="D306" s="31" t="s">
        <v>573</v>
      </c>
      <c r="E306" s="36">
        <v>408.84800000000001</v>
      </c>
    </row>
    <row r="307" spans="1:5" ht="31.5" x14ac:dyDescent="0.25">
      <c r="A307" s="24">
        <v>209</v>
      </c>
      <c r="B307" s="52" t="s">
        <v>330</v>
      </c>
      <c r="C307" s="29" t="s">
        <v>249</v>
      </c>
      <c r="D307" s="31" t="s">
        <v>574</v>
      </c>
      <c r="E307" s="36">
        <v>749.55399999999997</v>
      </c>
    </row>
    <row r="308" spans="1:5" ht="31.5" x14ac:dyDescent="0.25">
      <c r="A308" s="24">
        <v>210</v>
      </c>
      <c r="B308" s="52" t="s">
        <v>330</v>
      </c>
      <c r="C308" s="29" t="s">
        <v>249</v>
      </c>
      <c r="D308" s="31" t="s">
        <v>575</v>
      </c>
      <c r="E308" s="36">
        <v>681.41099999999994</v>
      </c>
    </row>
    <row r="309" spans="1:5" ht="31.5" x14ac:dyDescent="0.25">
      <c r="A309" s="24">
        <v>211</v>
      </c>
      <c r="B309" s="52" t="s">
        <v>330</v>
      </c>
      <c r="C309" s="29" t="s">
        <v>249</v>
      </c>
      <c r="D309" s="31" t="s">
        <v>576</v>
      </c>
      <c r="E309" s="36">
        <v>681.41099999999994</v>
      </c>
    </row>
    <row r="310" spans="1:5" ht="31.5" x14ac:dyDescent="0.25">
      <c r="A310" s="24">
        <v>212</v>
      </c>
      <c r="B310" s="52" t="s">
        <v>330</v>
      </c>
      <c r="C310" s="29" t="s">
        <v>249</v>
      </c>
      <c r="D310" s="31" t="s">
        <v>577</v>
      </c>
      <c r="E310" s="36">
        <v>817.69399999999996</v>
      </c>
    </row>
    <row r="311" spans="1:5" ht="31.5" x14ac:dyDescent="0.25">
      <c r="A311" s="24">
        <v>213</v>
      </c>
      <c r="B311" s="52" t="s">
        <v>330</v>
      </c>
      <c r="C311" s="29" t="s">
        <v>249</v>
      </c>
      <c r="D311" s="31" t="s">
        <v>578</v>
      </c>
      <c r="E311" s="36">
        <v>1226.5419999999999</v>
      </c>
    </row>
    <row r="312" spans="1:5" ht="31.5" x14ac:dyDescent="0.25">
      <c r="A312" s="24">
        <v>214</v>
      </c>
      <c r="B312" s="52" t="s">
        <v>330</v>
      </c>
      <c r="C312" s="29" t="s">
        <v>249</v>
      </c>
      <c r="D312" s="31" t="s">
        <v>579</v>
      </c>
      <c r="E312" s="36">
        <v>272.565</v>
      </c>
    </row>
    <row r="313" spans="1:5" ht="31.5" x14ac:dyDescent="0.25">
      <c r="A313" s="24">
        <v>215</v>
      </c>
      <c r="B313" s="52" t="s">
        <v>330</v>
      </c>
      <c r="C313" s="29" t="s">
        <v>249</v>
      </c>
      <c r="D313" s="31" t="s">
        <v>580</v>
      </c>
      <c r="E313" s="36">
        <v>1090.26</v>
      </c>
    </row>
    <row r="314" spans="1:5" ht="31.5" x14ac:dyDescent="0.25">
      <c r="A314" s="24">
        <v>216</v>
      </c>
      <c r="B314" s="52" t="s">
        <v>330</v>
      </c>
      <c r="C314" s="29" t="s">
        <v>249</v>
      </c>
      <c r="D314" s="31" t="s">
        <v>581</v>
      </c>
      <c r="E314" s="36">
        <v>272.565</v>
      </c>
    </row>
    <row r="315" spans="1:5" ht="31.5" x14ac:dyDescent="0.25">
      <c r="A315" s="24">
        <v>217</v>
      </c>
      <c r="B315" s="52" t="s">
        <v>330</v>
      </c>
      <c r="C315" s="29" t="s">
        <v>249</v>
      </c>
      <c r="D315" s="31" t="s">
        <v>582</v>
      </c>
      <c r="E315" s="36">
        <v>885.83699999999999</v>
      </c>
    </row>
    <row r="316" spans="1:5" ht="31.5" x14ac:dyDescent="0.25">
      <c r="A316" s="24">
        <v>218</v>
      </c>
      <c r="B316" s="52" t="s">
        <v>330</v>
      </c>
      <c r="C316" s="29" t="s">
        <v>249</v>
      </c>
      <c r="D316" s="31" t="s">
        <v>583</v>
      </c>
      <c r="E316" s="36">
        <v>408.84800000000001</v>
      </c>
    </row>
    <row r="317" spans="1:5" ht="31.5" x14ac:dyDescent="0.25">
      <c r="A317" s="24">
        <v>219</v>
      </c>
      <c r="B317" s="52" t="s">
        <v>330</v>
      </c>
      <c r="C317" s="29" t="s">
        <v>249</v>
      </c>
      <c r="D317" s="31" t="s">
        <v>584</v>
      </c>
      <c r="E317" s="36">
        <v>11393.141</v>
      </c>
    </row>
    <row r="318" spans="1:5" ht="31.5" x14ac:dyDescent="0.25">
      <c r="A318" s="24">
        <v>220</v>
      </c>
      <c r="B318" s="52" t="s">
        <v>330</v>
      </c>
      <c r="C318" s="29" t="s">
        <v>249</v>
      </c>
      <c r="D318" s="31" t="s">
        <v>585</v>
      </c>
      <c r="E318" s="36">
        <v>9114.5139999999992</v>
      </c>
    </row>
    <row r="319" spans="1:5" x14ac:dyDescent="0.25">
      <c r="A319" s="87" t="s">
        <v>586</v>
      </c>
      <c r="B319" s="87"/>
      <c r="C319" s="87"/>
      <c r="D319" s="87"/>
      <c r="E319" s="54">
        <f>SUM(E320:E325)</f>
        <v>4906.1679999999997</v>
      </c>
    </row>
    <row r="320" spans="1:5" ht="31.5" x14ac:dyDescent="0.25">
      <c r="A320" s="24">
        <v>221</v>
      </c>
      <c r="B320" s="52" t="s">
        <v>330</v>
      </c>
      <c r="C320" s="29" t="s">
        <v>587</v>
      </c>
      <c r="D320" s="31" t="s">
        <v>588</v>
      </c>
      <c r="E320" s="36">
        <v>545.13099999999997</v>
      </c>
    </row>
    <row r="321" spans="1:5" ht="31.5" x14ac:dyDescent="0.25">
      <c r="A321" s="24">
        <v>222</v>
      </c>
      <c r="B321" s="52" t="s">
        <v>330</v>
      </c>
      <c r="C321" s="29" t="s">
        <v>587</v>
      </c>
      <c r="D321" s="31" t="s">
        <v>589</v>
      </c>
      <c r="E321" s="36">
        <v>953.97699999999998</v>
      </c>
    </row>
    <row r="322" spans="1:5" ht="31.5" x14ac:dyDescent="0.25">
      <c r="A322" s="24">
        <v>223</v>
      </c>
      <c r="B322" s="52" t="s">
        <v>330</v>
      </c>
      <c r="C322" s="29" t="s">
        <v>587</v>
      </c>
      <c r="D322" s="31" t="s">
        <v>590</v>
      </c>
      <c r="E322" s="36">
        <v>681.41099999999994</v>
      </c>
    </row>
    <row r="323" spans="1:5" ht="31.5" x14ac:dyDescent="0.25">
      <c r="A323" s="24">
        <v>224</v>
      </c>
      <c r="B323" s="52" t="s">
        <v>330</v>
      </c>
      <c r="C323" s="29" t="s">
        <v>587</v>
      </c>
      <c r="D323" s="31" t="s">
        <v>591</v>
      </c>
      <c r="E323" s="36">
        <v>885.83699999999999</v>
      </c>
    </row>
    <row r="324" spans="1:5" ht="31.5" x14ac:dyDescent="0.25">
      <c r="A324" s="24">
        <v>225</v>
      </c>
      <c r="B324" s="52" t="s">
        <v>330</v>
      </c>
      <c r="C324" s="29" t="s">
        <v>587</v>
      </c>
      <c r="D324" s="31" t="s">
        <v>592</v>
      </c>
      <c r="E324" s="36">
        <v>1158.4010000000001</v>
      </c>
    </row>
    <row r="325" spans="1:5" ht="31.5" x14ac:dyDescent="0.25">
      <c r="A325" s="24">
        <v>226</v>
      </c>
      <c r="B325" s="52" t="s">
        <v>330</v>
      </c>
      <c r="C325" s="29" t="s">
        <v>587</v>
      </c>
      <c r="D325" s="31" t="s">
        <v>593</v>
      </c>
      <c r="E325" s="36">
        <v>681.41099999999994</v>
      </c>
    </row>
    <row r="326" spans="1:5" x14ac:dyDescent="0.25">
      <c r="A326" s="87" t="s">
        <v>594</v>
      </c>
      <c r="B326" s="87"/>
      <c r="C326" s="87"/>
      <c r="D326" s="87"/>
      <c r="E326" s="54">
        <f>SUM(E327:E332)</f>
        <v>8040.665</v>
      </c>
    </row>
    <row r="327" spans="1:5" ht="31.5" x14ac:dyDescent="0.25">
      <c r="A327" s="24">
        <v>227</v>
      </c>
      <c r="B327" s="52" t="s">
        <v>330</v>
      </c>
      <c r="C327" s="29" t="s">
        <v>595</v>
      </c>
      <c r="D327" s="31" t="s">
        <v>596</v>
      </c>
      <c r="E327" s="36">
        <v>476.988</v>
      </c>
    </row>
    <row r="328" spans="1:5" ht="31.5" x14ac:dyDescent="0.25">
      <c r="A328" s="24">
        <v>228</v>
      </c>
      <c r="B328" s="52" t="s">
        <v>330</v>
      </c>
      <c r="C328" s="29" t="s">
        <v>595</v>
      </c>
      <c r="D328" s="31" t="s">
        <v>597</v>
      </c>
      <c r="E328" s="36">
        <v>408.84800000000001</v>
      </c>
    </row>
    <row r="329" spans="1:5" ht="31.5" x14ac:dyDescent="0.25">
      <c r="A329" s="24">
        <v>229</v>
      </c>
      <c r="B329" s="52" t="s">
        <v>330</v>
      </c>
      <c r="C329" s="29" t="s">
        <v>595</v>
      </c>
      <c r="D329" s="31" t="s">
        <v>598</v>
      </c>
      <c r="E329" s="36">
        <v>340.70600000000002</v>
      </c>
    </row>
    <row r="330" spans="1:5" ht="31.5" x14ac:dyDescent="0.25">
      <c r="A330" s="24">
        <v>230</v>
      </c>
      <c r="B330" s="52" t="s">
        <v>330</v>
      </c>
      <c r="C330" s="29" t="s">
        <v>595</v>
      </c>
      <c r="D330" s="31" t="s">
        <v>599</v>
      </c>
      <c r="E330" s="36">
        <v>2044.2370000000001</v>
      </c>
    </row>
    <row r="331" spans="1:5" ht="31.5" x14ac:dyDescent="0.25">
      <c r="A331" s="24">
        <v>231</v>
      </c>
      <c r="B331" s="52" t="s">
        <v>330</v>
      </c>
      <c r="C331" s="29" t="s">
        <v>595</v>
      </c>
      <c r="D331" s="31" t="s">
        <v>600</v>
      </c>
      <c r="E331" s="36">
        <v>2725.6489999999999</v>
      </c>
    </row>
    <row r="332" spans="1:5" ht="31.5" x14ac:dyDescent="0.25">
      <c r="A332" s="24">
        <v>232</v>
      </c>
      <c r="B332" s="52" t="s">
        <v>330</v>
      </c>
      <c r="C332" s="29" t="s">
        <v>595</v>
      </c>
      <c r="D332" s="31" t="s">
        <v>601</v>
      </c>
      <c r="E332" s="36">
        <v>2044.2370000000001</v>
      </c>
    </row>
    <row r="333" spans="1:5" x14ac:dyDescent="0.25">
      <c r="A333" s="87" t="s">
        <v>602</v>
      </c>
      <c r="B333" s="87"/>
      <c r="C333" s="87"/>
      <c r="D333" s="87"/>
      <c r="E333" s="54">
        <f>SUM(E334:E338)</f>
        <v>10345.708999999999</v>
      </c>
    </row>
    <row r="334" spans="1:5" ht="31.5" x14ac:dyDescent="0.25">
      <c r="A334" s="24">
        <v>233</v>
      </c>
      <c r="B334" s="52" t="s">
        <v>330</v>
      </c>
      <c r="C334" s="29" t="s">
        <v>603</v>
      </c>
      <c r="D334" s="31" t="s">
        <v>604</v>
      </c>
      <c r="E334" s="36">
        <v>2152.0859999999998</v>
      </c>
    </row>
    <row r="335" spans="1:5" ht="31.5" x14ac:dyDescent="0.25">
      <c r="A335" s="24">
        <v>234</v>
      </c>
      <c r="B335" s="52" t="s">
        <v>330</v>
      </c>
      <c r="C335" s="29" t="s">
        <v>603</v>
      </c>
      <c r="D335" s="31" t="s">
        <v>605</v>
      </c>
      <c r="E335" s="36">
        <v>1090.26</v>
      </c>
    </row>
    <row r="336" spans="1:5" ht="31.5" x14ac:dyDescent="0.25">
      <c r="A336" s="24">
        <v>235</v>
      </c>
      <c r="B336" s="52" t="s">
        <v>330</v>
      </c>
      <c r="C336" s="29" t="s">
        <v>603</v>
      </c>
      <c r="D336" s="31" t="s">
        <v>606</v>
      </c>
      <c r="E336" s="36">
        <v>817.69399999999996</v>
      </c>
    </row>
    <row r="337" spans="1:5" ht="31.5" x14ac:dyDescent="0.25">
      <c r="A337" s="24">
        <v>236</v>
      </c>
      <c r="B337" s="52" t="s">
        <v>330</v>
      </c>
      <c r="C337" s="29" t="s">
        <v>603</v>
      </c>
      <c r="D337" s="31" t="s">
        <v>607</v>
      </c>
      <c r="E337" s="36">
        <v>408.84800000000001</v>
      </c>
    </row>
    <row r="338" spans="1:5" ht="31.5" x14ac:dyDescent="0.25">
      <c r="A338" s="24">
        <v>237</v>
      </c>
      <c r="B338" s="52" t="s">
        <v>330</v>
      </c>
      <c r="C338" s="29" t="s">
        <v>603</v>
      </c>
      <c r="D338" s="31" t="s">
        <v>608</v>
      </c>
      <c r="E338" s="36">
        <v>5876.8209999999999</v>
      </c>
    </row>
    <row r="339" spans="1:5" x14ac:dyDescent="0.25">
      <c r="A339" s="87" t="s">
        <v>609</v>
      </c>
      <c r="B339" s="87"/>
      <c r="C339" s="87"/>
      <c r="D339" s="87"/>
      <c r="E339" s="54">
        <f>SUM(E340:E344)</f>
        <v>8837.603000000001</v>
      </c>
    </row>
    <row r="340" spans="1:5" ht="31.5" x14ac:dyDescent="0.25">
      <c r="A340" s="24">
        <f>A338+1</f>
        <v>238</v>
      </c>
      <c r="B340" s="52" t="s">
        <v>330</v>
      </c>
      <c r="C340" s="29" t="s">
        <v>610</v>
      </c>
      <c r="D340" s="31" t="s">
        <v>611</v>
      </c>
      <c r="E340" s="36">
        <v>5380.2150000000001</v>
      </c>
    </row>
    <row r="341" spans="1:5" ht="31.5" x14ac:dyDescent="0.25">
      <c r="A341" s="24">
        <f>A340+1</f>
        <v>239</v>
      </c>
      <c r="B341" s="52" t="s">
        <v>330</v>
      </c>
      <c r="C341" s="29" t="s">
        <v>610</v>
      </c>
      <c r="D341" s="31" t="s">
        <v>612</v>
      </c>
      <c r="E341" s="36">
        <v>681.41099999999994</v>
      </c>
    </row>
    <row r="342" spans="1:5" ht="31.5" x14ac:dyDescent="0.25">
      <c r="A342" s="24">
        <f>A341+1</f>
        <v>240</v>
      </c>
      <c r="B342" s="52" t="s">
        <v>330</v>
      </c>
      <c r="C342" s="29" t="s">
        <v>610</v>
      </c>
      <c r="D342" s="31" t="s">
        <v>613</v>
      </c>
      <c r="E342" s="36">
        <v>953.97699999999998</v>
      </c>
    </row>
    <row r="343" spans="1:5" ht="31.5" x14ac:dyDescent="0.25">
      <c r="A343" s="24">
        <f>A342+1</f>
        <v>241</v>
      </c>
      <c r="B343" s="52" t="s">
        <v>330</v>
      </c>
      <c r="C343" s="29" t="s">
        <v>610</v>
      </c>
      <c r="D343" s="31" t="s">
        <v>614</v>
      </c>
      <c r="E343" s="36">
        <v>817.69399999999996</v>
      </c>
    </row>
    <row r="344" spans="1:5" ht="31.5" x14ac:dyDescent="0.25">
      <c r="A344" s="24">
        <f>A343+1</f>
        <v>242</v>
      </c>
      <c r="B344" s="52" t="s">
        <v>330</v>
      </c>
      <c r="C344" s="29" t="s">
        <v>610</v>
      </c>
      <c r="D344" s="31" t="s">
        <v>615</v>
      </c>
      <c r="E344" s="36">
        <v>1004.306</v>
      </c>
    </row>
    <row r="345" spans="1:5" x14ac:dyDescent="0.25">
      <c r="A345" s="87" t="s">
        <v>616</v>
      </c>
      <c r="B345" s="87"/>
      <c r="C345" s="87"/>
      <c r="D345" s="87"/>
      <c r="E345" s="54">
        <f>SUM(E346:E355)</f>
        <v>20356.154999999999</v>
      </c>
    </row>
    <row r="346" spans="1:5" ht="31.5" x14ac:dyDescent="0.25">
      <c r="A346" s="24">
        <f>A344+1</f>
        <v>243</v>
      </c>
      <c r="B346" s="52" t="s">
        <v>330</v>
      </c>
      <c r="C346" s="29" t="s">
        <v>617</v>
      </c>
      <c r="D346" s="31" t="s">
        <v>618</v>
      </c>
      <c r="E346" s="36">
        <v>2044.2370000000001</v>
      </c>
    </row>
    <row r="347" spans="1:5" ht="31.5" x14ac:dyDescent="0.25">
      <c r="A347" s="24">
        <f>A346+1</f>
        <v>244</v>
      </c>
      <c r="B347" s="52" t="s">
        <v>330</v>
      </c>
      <c r="C347" s="29" t="s">
        <v>617</v>
      </c>
      <c r="D347" s="31" t="s">
        <v>619</v>
      </c>
      <c r="E347" s="36">
        <v>2044.2370000000001</v>
      </c>
    </row>
    <row r="348" spans="1:5" ht="31.5" x14ac:dyDescent="0.25">
      <c r="A348" s="24">
        <f t="shared" ref="A348:A355" si="7">A347+1</f>
        <v>245</v>
      </c>
      <c r="B348" s="52" t="s">
        <v>330</v>
      </c>
      <c r="C348" s="29" t="s">
        <v>617</v>
      </c>
      <c r="D348" s="31" t="s">
        <v>620</v>
      </c>
      <c r="E348" s="36">
        <v>1635.3889999999999</v>
      </c>
    </row>
    <row r="349" spans="1:5" ht="31.5" x14ac:dyDescent="0.25">
      <c r="A349" s="24">
        <f t="shared" si="7"/>
        <v>246</v>
      </c>
      <c r="B349" s="52" t="s">
        <v>330</v>
      </c>
      <c r="C349" s="29" t="s">
        <v>617</v>
      </c>
      <c r="D349" s="31" t="s">
        <v>621</v>
      </c>
      <c r="E349" s="36">
        <v>681.41099999999994</v>
      </c>
    </row>
    <row r="350" spans="1:5" ht="31.5" x14ac:dyDescent="0.25">
      <c r="A350" s="24">
        <f t="shared" si="7"/>
        <v>247</v>
      </c>
      <c r="B350" s="52" t="s">
        <v>330</v>
      </c>
      <c r="C350" s="29" t="s">
        <v>617</v>
      </c>
      <c r="D350" s="31" t="s">
        <v>622</v>
      </c>
      <c r="E350" s="36">
        <v>476.988</v>
      </c>
    </row>
    <row r="351" spans="1:5" ht="31.5" x14ac:dyDescent="0.25">
      <c r="A351" s="24">
        <f t="shared" si="7"/>
        <v>248</v>
      </c>
      <c r="B351" s="52" t="s">
        <v>330</v>
      </c>
      <c r="C351" s="29" t="s">
        <v>617</v>
      </c>
      <c r="D351" s="31" t="s">
        <v>623</v>
      </c>
      <c r="E351" s="36">
        <v>681.41099999999994</v>
      </c>
    </row>
    <row r="352" spans="1:5" ht="31.5" x14ac:dyDescent="0.25">
      <c r="A352" s="24">
        <f t="shared" si="7"/>
        <v>249</v>
      </c>
      <c r="B352" s="52" t="s">
        <v>330</v>
      </c>
      <c r="C352" s="29" t="s">
        <v>617</v>
      </c>
      <c r="D352" s="31" t="s">
        <v>624</v>
      </c>
      <c r="E352" s="36">
        <v>953.97699999999998</v>
      </c>
    </row>
    <row r="353" spans="1:5" ht="31.5" x14ac:dyDescent="0.25">
      <c r="A353" s="24">
        <f t="shared" si="7"/>
        <v>250</v>
      </c>
      <c r="B353" s="52" t="s">
        <v>330</v>
      </c>
      <c r="C353" s="29" t="s">
        <v>617</v>
      </c>
      <c r="D353" s="31" t="s">
        <v>625</v>
      </c>
      <c r="E353" s="36">
        <v>681.41099999999994</v>
      </c>
    </row>
    <row r="354" spans="1:5" ht="31.5" x14ac:dyDescent="0.25">
      <c r="A354" s="24">
        <f t="shared" si="7"/>
        <v>251</v>
      </c>
      <c r="B354" s="52" t="s">
        <v>330</v>
      </c>
      <c r="C354" s="29" t="s">
        <v>617</v>
      </c>
      <c r="D354" s="31" t="s">
        <v>626</v>
      </c>
      <c r="E354" s="36">
        <v>408.84800000000001</v>
      </c>
    </row>
    <row r="355" spans="1:5" ht="31.5" x14ac:dyDescent="0.25">
      <c r="A355" s="24">
        <f t="shared" si="7"/>
        <v>252</v>
      </c>
      <c r="B355" s="52" t="s">
        <v>330</v>
      </c>
      <c r="C355" s="29" t="s">
        <v>617</v>
      </c>
      <c r="D355" s="31" t="s">
        <v>627</v>
      </c>
      <c r="E355" s="36">
        <v>10748.245999999999</v>
      </c>
    </row>
    <row r="356" spans="1:5" x14ac:dyDescent="0.25">
      <c r="A356" s="87" t="s">
        <v>628</v>
      </c>
      <c r="B356" s="87"/>
      <c r="C356" s="87"/>
      <c r="D356" s="87"/>
      <c r="E356" s="54">
        <f>SUM(E357:E365)</f>
        <v>10489.199000000001</v>
      </c>
    </row>
    <row r="357" spans="1:5" ht="31.5" x14ac:dyDescent="0.25">
      <c r="A357" s="24">
        <f>A355+1</f>
        <v>253</v>
      </c>
      <c r="B357" s="52" t="s">
        <v>330</v>
      </c>
      <c r="C357" s="29" t="s">
        <v>629</v>
      </c>
      <c r="D357" s="31" t="s">
        <v>630</v>
      </c>
      <c r="E357" s="36">
        <v>1635.3889999999999</v>
      </c>
    </row>
    <row r="358" spans="1:5" ht="31.5" x14ac:dyDescent="0.25">
      <c r="A358" s="24">
        <f>A357+1</f>
        <v>254</v>
      </c>
      <c r="B358" s="52" t="s">
        <v>330</v>
      </c>
      <c r="C358" s="29" t="s">
        <v>629</v>
      </c>
      <c r="D358" s="31" t="s">
        <v>631</v>
      </c>
      <c r="E358" s="36">
        <v>817.69399999999996</v>
      </c>
    </row>
    <row r="359" spans="1:5" ht="31.5" x14ac:dyDescent="0.25">
      <c r="A359" s="24">
        <f t="shared" ref="A359:A365" si="8">A358+1</f>
        <v>255</v>
      </c>
      <c r="B359" s="52" t="s">
        <v>330</v>
      </c>
      <c r="C359" s="29" t="s">
        <v>629</v>
      </c>
      <c r="D359" s="31" t="s">
        <v>632</v>
      </c>
      <c r="E359" s="36">
        <v>817.69399999999996</v>
      </c>
    </row>
    <row r="360" spans="1:5" ht="31.5" x14ac:dyDescent="0.25">
      <c r="A360" s="24">
        <f t="shared" si="8"/>
        <v>256</v>
      </c>
      <c r="B360" s="52" t="s">
        <v>330</v>
      </c>
      <c r="C360" s="29" t="s">
        <v>629</v>
      </c>
      <c r="D360" s="31" t="s">
        <v>633</v>
      </c>
      <c r="E360" s="36">
        <v>613.27099999999996</v>
      </c>
    </row>
    <row r="361" spans="1:5" ht="31.5" x14ac:dyDescent="0.25">
      <c r="A361" s="24">
        <f t="shared" si="8"/>
        <v>257</v>
      </c>
      <c r="B361" s="52" t="s">
        <v>330</v>
      </c>
      <c r="C361" s="29" t="s">
        <v>629</v>
      </c>
      <c r="D361" s="31" t="s">
        <v>634</v>
      </c>
      <c r="E361" s="36">
        <v>949.42899999999997</v>
      </c>
    </row>
    <row r="362" spans="1:5" ht="47.25" x14ac:dyDescent="0.25">
      <c r="A362" s="24">
        <f t="shared" si="8"/>
        <v>258</v>
      </c>
      <c r="B362" s="52" t="s">
        <v>330</v>
      </c>
      <c r="C362" s="29" t="s">
        <v>629</v>
      </c>
      <c r="D362" s="31" t="s">
        <v>635</v>
      </c>
      <c r="E362" s="36">
        <v>2044.2370000000001</v>
      </c>
    </row>
    <row r="363" spans="1:5" ht="31.5" x14ac:dyDescent="0.25">
      <c r="A363" s="24">
        <f t="shared" si="8"/>
        <v>259</v>
      </c>
      <c r="B363" s="52" t="s">
        <v>330</v>
      </c>
      <c r="C363" s="29" t="s">
        <v>629</v>
      </c>
      <c r="D363" s="31" t="s">
        <v>636</v>
      </c>
      <c r="E363" s="36">
        <v>1362.8240000000001</v>
      </c>
    </row>
    <row r="364" spans="1:5" ht="31.5" x14ac:dyDescent="0.25">
      <c r="A364" s="24">
        <f t="shared" si="8"/>
        <v>260</v>
      </c>
      <c r="B364" s="52" t="s">
        <v>330</v>
      </c>
      <c r="C364" s="29" t="s">
        <v>629</v>
      </c>
      <c r="D364" s="31" t="s">
        <v>637</v>
      </c>
      <c r="E364" s="36">
        <v>1362.8240000000001</v>
      </c>
    </row>
    <row r="365" spans="1:5" ht="31.5" x14ac:dyDescent="0.25">
      <c r="A365" s="24">
        <f t="shared" si="8"/>
        <v>261</v>
      </c>
      <c r="B365" s="52" t="s">
        <v>330</v>
      </c>
      <c r="C365" s="29" t="s">
        <v>629</v>
      </c>
      <c r="D365" s="31" t="s">
        <v>638</v>
      </c>
      <c r="E365" s="36">
        <v>885.83699999999999</v>
      </c>
    </row>
    <row r="366" spans="1:5" x14ac:dyDescent="0.25">
      <c r="A366" s="87" t="s">
        <v>639</v>
      </c>
      <c r="B366" s="87"/>
      <c r="C366" s="87"/>
      <c r="D366" s="87"/>
      <c r="E366" s="54">
        <f>SUM(E367:E370)</f>
        <v>8449.2219999999998</v>
      </c>
    </row>
    <row r="367" spans="1:5" ht="31.5" x14ac:dyDescent="0.25">
      <c r="A367" s="24">
        <f>A365+1</f>
        <v>262</v>
      </c>
      <c r="B367" s="52" t="s">
        <v>330</v>
      </c>
      <c r="C367" s="29" t="s">
        <v>640</v>
      </c>
      <c r="D367" s="31" t="s">
        <v>641</v>
      </c>
      <c r="E367" s="36">
        <v>4701.4560000000001</v>
      </c>
    </row>
    <row r="368" spans="1:5" ht="31.5" x14ac:dyDescent="0.25">
      <c r="A368" s="24">
        <f>A367+1</f>
        <v>263</v>
      </c>
      <c r="B368" s="52" t="s">
        <v>330</v>
      </c>
      <c r="C368" s="29" t="s">
        <v>640</v>
      </c>
      <c r="D368" s="31" t="s">
        <v>642</v>
      </c>
      <c r="E368" s="36">
        <v>681.41099999999994</v>
      </c>
    </row>
    <row r="369" spans="1:7" ht="31.5" x14ac:dyDescent="0.25">
      <c r="A369" s="24">
        <f>A368+1</f>
        <v>264</v>
      </c>
      <c r="B369" s="52" t="s">
        <v>330</v>
      </c>
      <c r="C369" s="29" t="s">
        <v>640</v>
      </c>
      <c r="D369" s="31" t="s">
        <v>643</v>
      </c>
      <c r="E369" s="36">
        <v>953.97699999999998</v>
      </c>
    </row>
    <row r="370" spans="1:7" ht="31.5" x14ac:dyDescent="0.25">
      <c r="A370" s="24">
        <f>A369+1</f>
        <v>265</v>
      </c>
      <c r="B370" s="52" t="s">
        <v>330</v>
      </c>
      <c r="C370" s="29" t="s">
        <v>640</v>
      </c>
      <c r="D370" s="31" t="s">
        <v>644</v>
      </c>
      <c r="E370" s="36">
        <v>2112.3780000000002</v>
      </c>
    </row>
    <row r="371" spans="1:7" x14ac:dyDescent="0.25">
      <c r="A371" s="87" t="s">
        <v>645</v>
      </c>
      <c r="B371" s="87"/>
      <c r="C371" s="87"/>
      <c r="D371" s="87"/>
      <c r="E371" s="54">
        <f>E372+E373+E374+E375</f>
        <v>9304.6049999999996</v>
      </c>
    </row>
    <row r="372" spans="1:7" ht="31.5" x14ac:dyDescent="0.25">
      <c r="A372" s="24">
        <f>A370+1</f>
        <v>266</v>
      </c>
      <c r="B372" s="52" t="s">
        <v>330</v>
      </c>
      <c r="C372" s="29" t="s">
        <v>646</v>
      </c>
      <c r="D372" s="31" t="s">
        <v>647</v>
      </c>
      <c r="E372" s="36">
        <v>408.84800000000001</v>
      </c>
    </row>
    <row r="373" spans="1:7" ht="31.5" x14ac:dyDescent="0.25">
      <c r="A373" s="24">
        <f>A372+1</f>
        <v>267</v>
      </c>
      <c r="B373" s="52" t="s">
        <v>330</v>
      </c>
      <c r="C373" s="29" t="s">
        <v>646</v>
      </c>
      <c r="D373" s="31" t="s">
        <v>648</v>
      </c>
      <c r="E373" s="36">
        <v>408.84800000000001</v>
      </c>
    </row>
    <row r="374" spans="1:7" ht="31.5" x14ac:dyDescent="0.25">
      <c r="A374" s="24">
        <f>A373+1</f>
        <v>268</v>
      </c>
      <c r="B374" s="52" t="s">
        <v>330</v>
      </c>
      <c r="C374" s="29" t="s">
        <v>646</v>
      </c>
      <c r="D374" s="31" t="s">
        <v>649</v>
      </c>
      <c r="E374" s="36">
        <v>1434.7239999999999</v>
      </c>
    </row>
    <row r="375" spans="1:7" ht="31.5" x14ac:dyDescent="0.25">
      <c r="A375" s="24">
        <f>A374+1</f>
        <v>269</v>
      </c>
      <c r="B375" s="52" t="s">
        <v>330</v>
      </c>
      <c r="C375" s="29" t="s">
        <v>646</v>
      </c>
      <c r="D375" s="31" t="s">
        <v>650</v>
      </c>
      <c r="E375" s="36">
        <v>7052.1850000000004</v>
      </c>
    </row>
    <row r="376" spans="1:7" x14ac:dyDescent="0.25">
      <c r="A376" s="87" t="s">
        <v>651</v>
      </c>
      <c r="B376" s="87"/>
      <c r="C376" s="87"/>
      <c r="D376" s="87"/>
      <c r="E376" s="54">
        <f>E377+E382</f>
        <v>7359.2519999999995</v>
      </c>
      <c r="G376" s="46"/>
    </row>
    <row r="377" spans="1:7" x14ac:dyDescent="0.25">
      <c r="A377" s="87" t="s">
        <v>652</v>
      </c>
      <c r="B377" s="87"/>
      <c r="C377" s="87"/>
      <c r="D377" s="87"/>
      <c r="E377" s="54">
        <f>E378+E379+E380+E381</f>
        <v>5315.0159999999996</v>
      </c>
      <c r="G377" s="46"/>
    </row>
    <row r="378" spans="1:7" ht="31.5" x14ac:dyDescent="0.25">
      <c r="A378" s="24">
        <f>A375+1</f>
        <v>270</v>
      </c>
      <c r="B378" s="52" t="s">
        <v>330</v>
      </c>
      <c r="C378" s="29" t="s">
        <v>653</v>
      </c>
      <c r="D378" s="31" t="s">
        <v>654</v>
      </c>
      <c r="E378" s="36">
        <v>1635.3889999999999</v>
      </c>
      <c r="G378" s="46"/>
    </row>
    <row r="379" spans="1:7" ht="31.5" x14ac:dyDescent="0.25">
      <c r="A379" s="24">
        <f>A378+1</f>
        <v>271</v>
      </c>
      <c r="B379" s="52" t="s">
        <v>330</v>
      </c>
      <c r="C379" s="29" t="s">
        <v>653</v>
      </c>
      <c r="D379" s="31" t="s">
        <v>655</v>
      </c>
      <c r="E379" s="36">
        <v>2044.2370000000001</v>
      </c>
      <c r="G379" s="46"/>
    </row>
    <row r="380" spans="1:7" ht="31.5" x14ac:dyDescent="0.25">
      <c r="A380" s="24">
        <f>A379+1</f>
        <v>272</v>
      </c>
      <c r="B380" s="52" t="s">
        <v>330</v>
      </c>
      <c r="C380" s="29" t="s">
        <v>653</v>
      </c>
      <c r="D380" s="31" t="s">
        <v>656</v>
      </c>
      <c r="E380" s="36">
        <v>817.69500000000005</v>
      </c>
      <c r="G380" s="46"/>
    </row>
    <row r="381" spans="1:7" ht="31.5" x14ac:dyDescent="0.25">
      <c r="A381" s="24">
        <f>A380+1</f>
        <v>273</v>
      </c>
      <c r="B381" s="52" t="s">
        <v>330</v>
      </c>
      <c r="C381" s="29" t="s">
        <v>653</v>
      </c>
      <c r="D381" s="31" t="s">
        <v>657</v>
      </c>
      <c r="E381" s="36">
        <v>817.69500000000005</v>
      </c>
      <c r="G381" s="46"/>
    </row>
    <row r="382" spans="1:7" x14ac:dyDescent="0.25">
      <c r="A382" s="87" t="s">
        <v>658</v>
      </c>
      <c r="B382" s="87"/>
      <c r="C382" s="87"/>
      <c r="D382" s="87"/>
      <c r="E382" s="54">
        <f>E383+E384+E385</f>
        <v>2044.2360000000001</v>
      </c>
      <c r="G382" s="46"/>
    </row>
    <row r="383" spans="1:7" ht="31.5" x14ac:dyDescent="0.25">
      <c r="A383" s="24">
        <f>A381+1</f>
        <v>274</v>
      </c>
      <c r="B383" s="52" t="s">
        <v>330</v>
      </c>
      <c r="C383" s="29" t="s">
        <v>659</v>
      </c>
      <c r="D383" s="31" t="s">
        <v>660</v>
      </c>
      <c r="E383" s="36">
        <v>953.97699999999998</v>
      </c>
    </row>
    <row r="384" spans="1:7" ht="31.5" x14ac:dyDescent="0.25">
      <c r="A384" s="24">
        <f>A383+1</f>
        <v>275</v>
      </c>
      <c r="B384" s="52" t="s">
        <v>330</v>
      </c>
      <c r="C384" s="29" t="s">
        <v>659</v>
      </c>
      <c r="D384" s="31" t="s">
        <v>661</v>
      </c>
      <c r="E384" s="36">
        <v>408.84699999999998</v>
      </c>
    </row>
    <row r="385" spans="1:5" ht="31.5" x14ac:dyDescent="0.25">
      <c r="A385" s="24">
        <f>A384+1</f>
        <v>276</v>
      </c>
      <c r="B385" s="52" t="s">
        <v>330</v>
      </c>
      <c r="C385" s="29" t="s">
        <v>659</v>
      </c>
      <c r="D385" s="31" t="s">
        <v>662</v>
      </c>
      <c r="E385" s="36">
        <v>681.41200000000003</v>
      </c>
    </row>
    <row r="386" spans="1:5" x14ac:dyDescent="0.25">
      <c r="A386" s="87" t="s">
        <v>275</v>
      </c>
      <c r="B386" s="87"/>
      <c r="C386" s="87"/>
      <c r="D386" s="87"/>
      <c r="E386" s="54">
        <f>E387+E391+E394+E396+E398+E400+E404+E407+E409</f>
        <v>16653.705000000002</v>
      </c>
    </row>
    <row r="387" spans="1:5" x14ac:dyDescent="0.25">
      <c r="A387" s="87" t="s">
        <v>276</v>
      </c>
      <c r="B387" s="87"/>
      <c r="C387" s="87"/>
      <c r="D387" s="87"/>
      <c r="E387" s="54">
        <f>E388+E389+E390</f>
        <v>2003.35</v>
      </c>
    </row>
    <row r="388" spans="1:5" ht="31.5" x14ac:dyDescent="0.25">
      <c r="A388" s="24">
        <f>A385+1</f>
        <v>277</v>
      </c>
      <c r="B388" s="52" t="s">
        <v>330</v>
      </c>
      <c r="C388" s="29" t="s">
        <v>277</v>
      </c>
      <c r="D388" s="31" t="s">
        <v>663</v>
      </c>
      <c r="E388" s="36">
        <v>681.41099999999994</v>
      </c>
    </row>
    <row r="389" spans="1:5" ht="31.5" x14ac:dyDescent="0.25">
      <c r="A389" s="24">
        <f>A388+1</f>
        <v>278</v>
      </c>
      <c r="B389" s="52" t="s">
        <v>330</v>
      </c>
      <c r="C389" s="29" t="s">
        <v>277</v>
      </c>
      <c r="D389" s="31" t="s">
        <v>664</v>
      </c>
      <c r="E389" s="36">
        <v>476.988</v>
      </c>
    </row>
    <row r="390" spans="1:5" ht="31.5" x14ac:dyDescent="0.25">
      <c r="A390" s="24">
        <f>A389+1</f>
        <v>279</v>
      </c>
      <c r="B390" s="52" t="s">
        <v>330</v>
      </c>
      <c r="C390" s="29" t="s">
        <v>277</v>
      </c>
      <c r="D390" s="31" t="s">
        <v>665</v>
      </c>
      <c r="E390" s="36">
        <v>844.95100000000002</v>
      </c>
    </row>
    <row r="391" spans="1:5" x14ac:dyDescent="0.25">
      <c r="A391" s="87" t="s">
        <v>280</v>
      </c>
      <c r="B391" s="87"/>
      <c r="C391" s="87"/>
      <c r="D391" s="87"/>
      <c r="E391" s="54">
        <f>E392+E393</f>
        <v>1362.8219999999999</v>
      </c>
    </row>
    <row r="392" spans="1:5" ht="31.5" x14ac:dyDescent="0.25">
      <c r="A392" s="24">
        <f>A390+1</f>
        <v>280</v>
      </c>
      <c r="B392" s="52" t="s">
        <v>330</v>
      </c>
      <c r="C392" s="29" t="s">
        <v>281</v>
      </c>
      <c r="D392" s="31" t="s">
        <v>666</v>
      </c>
      <c r="E392" s="36">
        <v>681.41099999999994</v>
      </c>
    </row>
    <row r="393" spans="1:5" ht="31.5" x14ac:dyDescent="0.25">
      <c r="A393" s="24">
        <f>A392+1</f>
        <v>281</v>
      </c>
      <c r="B393" s="52" t="s">
        <v>330</v>
      </c>
      <c r="C393" s="29" t="s">
        <v>281</v>
      </c>
      <c r="D393" s="31" t="s">
        <v>667</v>
      </c>
      <c r="E393" s="36">
        <v>681.41099999999994</v>
      </c>
    </row>
    <row r="394" spans="1:5" x14ac:dyDescent="0.25">
      <c r="A394" s="87" t="s">
        <v>284</v>
      </c>
      <c r="B394" s="87"/>
      <c r="C394" s="87"/>
      <c r="D394" s="87"/>
      <c r="E394" s="54">
        <f>E395</f>
        <v>1090.26</v>
      </c>
    </row>
    <row r="395" spans="1:5" ht="31.5" x14ac:dyDescent="0.25">
      <c r="A395" s="24">
        <f>A393+1</f>
        <v>282</v>
      </c>
      <c r="B395" s="52" t="s">
        <v>330</v>
      </c>
      <c r="C395" s="29" t="s">
        <v>285</v>
      </c>
      <c r="D395" s="31" t="s">
        <v>668</v>
      </c>
      <c r="E395" s="36">
        <v>1090.26</v>
      </c>
    </row>
    <row r="396" spans="1:5" x14ac:dyDescent="0.25">
      <c r="A396" s="87" t="s">
        <v>287</v>
      </c>
      <c r="B396" s="87"/>
      <c r="C396" s="87"/>
      <c r="D396" s="87"/>
      <c r="E396" s="54">
        <f>E397</f>
        <v>1090.26</v>
      </c>
    </row>
    <row r="397" spans="1:5" ht="31.5" x14ac:dyDescent="0.25">
      <c r="A397" s="24">
        <f>A395+1</f>
        <v>283</v>
      </c>
      <c r="B397" s="52" t="s">
        <v>330</v>
      </c>
      <c r="C397" s="29" t="s">
        <v>288</v>
      </c>
      <c r="D397" s="31" t="s">
        <v>669</v>
      </c>
      <c r="E397" s="36">
        <v>1090.26</v>
      </c>
    </row>
    <row r="398" spans="1:5" x14ac:dyDescent="0.25">
      <c r="A398" s="87" t="s">
        <v>292</v>
      </c>
      <c r="B398" s="87"/>
      <c r="C398" s="87"/>
      <c r="D398" s="87"/>
      <c r="E398" s="54">
        <f>E399</f>
        <v>4088.4720000000002</v>
      </c>
    </row>
    <row r="399" spans="1:5" ht="31.5" x14ac:dyDescent="0.25">
      <c r="A399" s="24">
        <f>A397+1</f>
        <v>284</v>
      </c>
      <c r="B399" s="52" t="s">
        <v>330</v>
      </c>
      <c r="C399" s="29" t="s">
        <v>293</v>
      </c>
      <c r="D399" s="31" t="s">
        <v>670</v>
      </c>
      <c r="E399" s="36">
        <v>4088.4720000000002</v>
      </c>
    </row>
    <row r="400" spans="1:5" x14ac:dyDescent="0.25">
      <c r="A400" s="87" t="s">
        <v>295</v>
      </c>
      <c r="B400" s="87"/>
      <c r="C400" s="87"/>
      <c r="D400" s="87"/>
      <c r="E400" s="54">
        <f>E401+E402+E403</f>
        <v>2589.3649999999998</v>
      </c>
    </row>
    <row r="401" spans="1:5" ht="31.5" x14ac:dyDescent="0.25">
      <c r="A401" s="24">
        <f>A399+1</f>
        <v>285</v>
      </c>
      <c r="B401" s="52" t="s">
        <v>330</v>
      </c>
      <c r="C401" s="29" t="s">
        <v>296</v>
      </c>
      <c r="D401" s="31" t="s">
        <v>671</v>
      </c>
      <c r="E401" s="36">
        <v>1090.26</v>
      </c>
    </row>
    <row r="402" spans="1:5" ht="31.5" x14ac:dyDescent="0.25">
      <c r="A402" s="24">
        <f>A401+1</f>
        <v>286</v>
      </c>
      <c r="B402" s="52" t="s">
        <v>330</v>
      </c>
      <c r="C402" s="29" t="s">
        <v>296</v>
      </c>
      <c r="D402" s="31" t="s">
        <v>672</v>
      </c>
      <c r="E402" s="36">
        <v>681.41099999999994</v>
      </c>
    </row>
    <row r="403" spans="1:5" ht="31.5" x14ac:dyDescent="0.25">
      <c r="A403" s="24">
        <f>A402+1</f>
        <v>287</v>
      </c>
      <c r="B403" s="52" t="s">
        <v>330</v>
      </c>
      <c r="C403" s="29" t="s">
        <v>296</v>
      </c>
      <c r="D403" s="31" t="s">
        <v>673</v>
      </c>
      <c r="E403" s="36">
        <v>817.69399999999996</v>
      </c>
    </row>
    <row r="404" spans="1:5" x14ac:dyDescent="0.25">
      <c r="A404" s="87" t="s">
        <v>299</v>
      </c>
      <c r="B404" s="87"/>
      <c r="C404" s="87"/>
      <c r="D404" s="87"/>
      <c r="E404" s="54">
        <f>E405+E406</f>
        <v>2384.9430000000002</v>
      </c>
    </row>
    <row r="405" spans="1:5" ht="31.5" x14ac:dyDescent="0.25">
      <c r="A405" s="24">
        <f>A403+1</f>
        <v>288</v>
      </c>
      <c r="B405" s="52" t="s">
        <v>330</v>
      </c>
      <c r="C405" s="29" t="s">
        <v>300</v>
      </c>
      <c r="D405" s="31" t="s">
        <v>674</v>
      </c>
      <c r="E405" s="36">
        <v>1226.5419999999999</v>
      </c>
    </row>
    <row r="406" spans="1:5" ht="31.5" x14ac:dyDescent="0.25">
      <c r="A406" s="24">
        <f>A405+1</f>
        <v>289</v>
      </c>
      <c r="B406" s="52" t="s">
        <v>330</v>
      </c>
      <c r="C406" s="29" t="s">
        <v>300</v>
      </c>
      <c r="D406" s="31" t="s">
        <v>675</v>
      </c>
      <c r="E406" s="36">
        <v>1158.4010000000001</v>
      </c>
    </row>
    <row r="407" spans="1:5" x14ac:dyDescent="0.25">
      <c r="A407" s="87" t="s">
        <v>302</v>
      </c>
      <c r="B407" s="87"/>
      <c r="C407" s="87"/>
      <c r="D407" s="87"/>
      <c r="E407" s="54">
        <f>E408</f>
        <v>681.41099999999994</v>
      </c>
    </row>
    <row r="408" spans="1:5" ht="31.5" x14ac:dyDescent="0.25">
      <c r="A408" s="24">
        <f>A406+1</f>
        <v>290</v>
      </c>
      <c r="B408" s="52" t="s">
        <v>330</v>
      </c>
      <c r="C408" s="29" t="s">
        <v>303</v>
      </c>
      <c r="D408" s="31" t="s">
        <v>676</v>
      </c>
      <c r="E408" s="36">
        <v>681.41099999999994</v>
      </c>
    </row>
    <row r="409" spans="1:5" x14ac:dyDescent="0.25">
      <c r="A409" s="87" t="s">
        <v>306</v>
      </c>
      <c r="B409" s="87"/>
      <c r="C409" s="87"/>
      <c r="D409" s="87"/>
      <c r="E409" s="54">
        <f>E410+E411</f>
        <v>1362.8219999999999</v>
      </c>
    </row>
    <row r="410" spans="1:5" ht="31.5" x14ac:dyDescent="0.25">
      <c r="A410" s="24">
        <f>A408+1</f>
        <v>291</v>
      </c>
      <c r="B410" s="52" t="s">
        <v>330</v>
      </c>
      <c r="C410" s="29" t="s">
        <v>307</v>
      </c>
      <c r="D410" s="31" t="s">
        <v>677</v>
      </c>
      <c r="E410" s="36">
        <v>681.41099999999994</v>
      </c>
    </row>
    <row r="411" spans="1:5" ht="31.5" x14ac:dyDescent="0.25">
      <c r="A411" s="24">
        <f>A410+1</f>
        <v>292</v>
      </c>
      <c r="B411" s="52" t="s">
        <v>330</v>
      </c>
      <c r="C411" s="29" t="s">
        <v>307</v>
      </c>
      <c r="D411" s="31" t="s">
        <v>678</v>
      </c>
      <c r="E411" s="36">
        <v>681.41099999999994</v>
      </c>
    </row>
    <row r="412" spans="1:5" x14ac:dyDescent="0.25">
      <c r="A412" s="87" t="s">
        <v>56</v>
      </c>
      <c r="B412" s="87"/>
      <c r="C412" s="87"/>
      <c r="D412" s="87"/>
      <c r="E412" s="54">
        <f>E413</f>
        <v>5127.4459999999999</v>
      </c>
    </row>
    <row r="413" spans="1:5" ht="31.5" x14ac:dyDescent="0.25">
      <c r="A413" s="24">
        <f>A411+1</f>
        <v>293</v>
      </c>
      <c r="B413" s="52" t="s">
        <v>330</v>
      </c>
      <c r="C413" s="29" t="s">
        <v>57</v>
      </c>
      <c r="D413" s="31" t="s">
        <v>679</v>
      </c>
      <c r="E413" s="36">
        <v>5127.4459999999999</v>
      </c>
    </row>
    <row r="414" spans="1:5" x14ac:dyDescent="0.25">
      <c r="A414" s="87" t="s">
        <v>237</v>
      </c>
      <c r="B414" s="87"/>
      <c r="C414" s="87"/>
      <c r="D414" s="87"/>
      <c r="E414" s="54">
        <f>E415+E430+E454+E460+E467+E469+E476+E485</f>
        <v>50057.728999999999</v>
      </c>
    </row>
    <row r="415" spans="1:5" x14ac:dyDescent="0.25">
      <c r="A415" s="87" t="s">
        <v>238</v>
      </c>
      <c r="B415" s="87"/>
      <c r="C415" s="87"/>
      <c r="D415" s="87"/>
      <c r="E415" s="54">
        <f>SUM(E416:E429)</f>
        <v>8056.8829999999998</v>
      </c>
    </row>
    <row r="416" spans="1:5" ht="31.5" x14ac:dyDescent="0.25">
      <c r="A416" s="24">
        <f>A413+1</f>
        <v>294</v>
      </c>
      <c r="B416" s="52" t="s">
        <v>330</v>
      </c>
      <c r="C416" s="29" t="s">
        <v>240</v>
      </c>
      <c r="D416" s="31" t="s">
        <v>680</v>
      </c>
      <c r="E416" s="36">
        <v>327.077</v>
      </c>
    </row>
    <row r="417" spans="1:5" ht="31.5" x14ac:dyDescent="0.25">
      <c r="A417" s="24">
        <f>A416+1</f>
        <v>295</v>
      </c>
      <c r="B417" s="52" t="s">
        <v>330</v>
      </c>
      <c r="C417" s="29" t="s">
        <v>240</v>
      </c>
      <c r="D417" s="31" t="s">
        <v>681</v>
      </c>
      <c r="E417" s="36">
        <v>320.26400000000001</v>
      </c>
    </row>
    <row r="418" spans="1:5" ht="31.5" x14ac:dyDescent="0.25">
      <c r="A418" s="24">
        <f t="shared" ref="A418:A429" si="9">A417+1</f>
        <v>296</v>
      </c>
      <c r="B418" s="52" t="s">
        <v>330</v>
      </c>
      <c r="C418" s="29" t="s">
        <v>240</v>
      </c>
      <c r="D418" s="31" t="s">
        <v>682</v>
      </c>
      <c r="E418" s="36">
        <v>224.86600000000001</v>
      </c>
    </row>
    <row r="419" spans="1:5" ht="31.5" x14ac:dyDescent="0.25">
      <c r="A419" s="24">
        <f t="shared" si="9"/>
        <v>297</v>
      </c>
      <c r="B419" s="52" t="s">
        <v>330</v>
      </c>
      <c r="C419" s="29" t="s">
        <v>240</v>
      </c>
      <c r="D419" s="31" t="s">
        <v>683</v>
      </c>
      <c r="E419" s="36">
        <v>654.15499999999997</v>
      </c>
    </row>
    <row r="420" spans="1:5" ht="31.5" x14ac:dyDescent="0.25">
      <c r="A420" s="24">
        <f t="shared" si="9"/>
        <v>298</v>
      </c>
      <c r="B420" s="52" t="s">
        <v>330</v>
      </c>
      <c r="C420" s="29" t="s">
        <v>240</v>
      </c>
      <c r="D420" s="31" t="s">
        <v>684</v>
      </c>
      <c r="E420" s="36">
        <v>545.13099999999997</v>
      </c>
    </row>
    <row r="421" spans="1:5" ht="31.5" x14ac:dyDescent="0.25">
      <c r="A421" s="24">
        <f t="shared" si="9"/>
        <v>299</v>
      </c>
      <c r="B421" s="52" t="s">
        <v>330</v>
      </c>
      <c r="C421" s="29" t="s">
        <v>240</v>
      </c>
      <c r="D421" s="31" t="s">
        <v>685</v>
      </c>
      <c r="E421" s="36">
        <v>238.495</v>
      </c>
    </row>
    <row r="422" spans="1:5" ht="31.5" x14ac:dyDescent="0.25">
      <c r="A422" s="24">
        <f t="shared" si="9"/>
        <v>300</v>
      </c>
      <c r="B422" s="52" t="s">
        <v>330</v>
      </c>
      <c r="C422" s="29" t="s">
        <v>240</v>
      </c>
      <c r="D422" s="31" t="s">
        <v>686</v>
      </c>
      <c r="E422" s="36">
        <v>476.988</v>
      </c>
    </row>
    <row r="423" spans="1:5" ht="31.5" x14ac:dyDescent="0.25">
      <c r="A423" s="24">
        <f t="shared" si="9"/>
        <v>301</v>
      </c>
      <c r="B423" s="52" t="s">
        <v>330</v>
      </c>
      <c r="C423" s="29" t="s">
        <v>240</v>
      </c>
      <c r="D423" s="31" t="s">
        <v>687</v>
      </c>
      <c r="E423" s="36">
        <v>245.309</v>
      </c>
    </row>
    <row r="424" spans="1:5" ht="31.5" x14ac:dyDescent="0.25">
      <c r="A424" s="24">
        <f t="shared" si="9"/>
        <v>302</v>
      </c>
      <c r="B424" s="52" t="s">
        <v>330</v>
      </c>
      <c r="C424" s="29" t="s">
        <v>240</v>
      </c>
      <c r="D424" s="31" t="s">
        <v>688</v>
      </c>
      <c r="E424" s="36">
        <v>122.654</v>
      </c>
    </row>
    <row r="425" spans="1:5" ht="31.5" x14ac:dyDescent="0.25">
      <c r="A425" s="24">
        <f t="shared" si="9"/>
        <v>303</v>
      </c>
      <c r="B425" s="52" t="s">
        <v>330</v>
      </c>
      <c r="C425" s="29" t="s">
        <v>240</v>
      </c>
      <c r="D425" s="31" t="s">
        <v>689</v>
      </c>
      <c r="E425" s="36">
        <v>408.84800000000001</v>
      </c>
    </row>
    <row r="426" spans="1:5" ht="31.5" x14ac:dyDescent="0.25">
      <c r="A426" s="24">
        <f t="shared" si="9"/>
        <v>304</v>
      </c>
      <c r="B426" s="52" t="s">
        <v>330</v>
      </c>
      <c r="C426" s="29" t="s">
        <v>240</v>
      </c>
      <c r="D426" s="31" t="s">
        <v>690</v>
      </c>
      <c r="E426" s="36">
        <v>436.10399999999998</v>
      </c>
    </row>
    <row r="427" spans="1:5" ht="31.5" x14ac:dyDescent="0.25">
      <c r="A427" s="24">
        <f t="shared" si="9"/>
        <v>305</v>
      </c>
      <c r="B427" s="52" t="s">
        <v>330</v>
      </c>
      <c r="C427" s="29" t="s">
        <v>240</v>
      </c>
      <c r="D427" s="31" t="s">
        <v>691</v>
      </c>
      <c r="E427" s="36">
        <v>395.22</v>
      </c>
    </row>
    <row r="428" spans="1:5" ht="31.5" x14ac:dyDescent="0.25">
      <c r="A428" s="24">
        <f t="shared" si="9"/>
        <v>306</v>
      </c>
      <c r="B428" s="52" t="s">
        <v>330</v>
      </c>
      <c r="C428" s="29" t="s">
        <v>240</v>
      </c>
      <c r="D428" s="31" t="s">
        <v>692</v>
      </c>
      <c r="E428" s="36">
        <v>1464.7090000000001</v>
      </c>
    </row>
    <row r="429" spans="1:5" ht="47.25" x14ac:dyDescent="0.25">
      <c r="A429" s="24">
        <f t="shared" si="9"/>
        <v>307</v>
      </c>
      <c r="B429" s="52" t="s">
        <v>330</v>
      </c>
      <c r="C429" s="29" t="s">
        <v>240</v>
      </c>
      <c r="D429" s="31" t="s">
        <v>693</v>
      </c>
      <c r="E429" s="36">
        <v>2197.0630000000001</v>
      </c>
    </row>
    <row r="430" spans="1:5" x14ac:dyDescent="0.25">
      <c r="A430" s="87" t="s">
        <v>312</v>
      </c>
      <c r="B430" s="87"/>
      <c r="C430" s="87"/>
      <c r="D430" s="87"/>
      <c r="E430" s="54">
        <f>SUM(E431:E453)</f>
        <v>18466.27</v>
      </c>
    </row>
    <row r="431" spans="1:5" ht="31.5" x14ac:dyDescent="0.25">
      <c r="A431" s="24">
        <f>A429+1</f>
        <v>308</v>
      </c>
      <c r="B431" s="52" t="s">
        <v>330</v>
      </c>
      <c r="C431" s="29" t="s">
        <v>313</v>
      </c>
      <c r="D431" s="31" t="s">
        <v>694</v>
      </c>
      <c r="E431" s="36">
        <v>885.83699999999999</v>
      </c>
    </row>
    <row r="432" spans="1:5" ht="47.25" x14ac:dyDescent="0.25">
      <c r="A432" s="24">
        <f>A431+1</f>
        <v>309</v>
      </c>
      <c r="B432" s="52" t="s">
        <v>330</v>
      </c>
      <c r="C432" s="29" t="s">
        <v>313</v>
      </c>
      <c r="D432" s="31" t="s">
        <v>695</v>
      </c>
      <c r="E432" s="36">
        <v>1226.5419999999999</v>
      </c>
    </row>
    <row r="433" spans="1:5" ht="31.5" x14ac:dyDescent="0.25">
      <c r="A433" s="24">
        <f t="shared" ref="A433:A453" si="10">A432+1</f>
        <v>310</v>
      </c>
      <c r="B433" s="52" t="s">
        <v>330</v>
      </c>
      <c r="C433" s="29" t="s">
        <v>313</v>
      </c>
      <c r="D433" s="31" t="s">
        <v>696</v>
      </c>
      <c r="E433" s="36">
        <v>1771.671</v>
      </c>
    </row>
    <row r="434" spans="1:5" ht="31.5" x14ac:dyDescent="0.25">
      <c r="A434" s="24">
        <f t="shared" si="10"/>
        <v>311</v>
      </c>
      <c r="B434" s="52" t="s">
        <v>330</v>
      </c>
      <c r="C434" s="29" t="s">
        <v>313</v>
      </c>
      <c r="D434" s="31" t="s">
        <v>697</v>
      </c>
      <c r="E434" s="36">
        <v>1022.1180000000001</v>
      </c>
    </row>
    <row r="435" spans="1:5" ht="31.5" x14ac:dyDescent="0.25">
      <c r="A435" s="24">
        <f t="shared" si="10"/>
        <v>312</v>
      </c>
      <c r="B435" s="52" t="s">
        <v>330</v>
      </c>
      <c r="C435" s="29" t="s">
        <v>313</v>
      </c>
      <c r="D435" s="31" t="s">
        <v>698</v>
      </c>
      <c r="E435" s="36">
        <v>953.97699999999998</v>
      </c>
    </row>
    <row r="436" spans="1:5" ht="31.5" x14ac:dyDescent="0.25">
      <c r="A436" s="24">
        <f t="shared" si="10"/>
        <v>313</v>
      </c>
      <c r="B436" s="52" t="s">
        <v>330</v>
      </c>
      <c r="C436" s="29" t="s">
        <v>313</v>
      </c>
      <c r="D436" s="31" t="s">
        <v>699</v>
      </c>
      <c r="E436" s="36">
        <v>681.41099999999994</v>
      </c>
    </row>
    <row r="437" spans="1:5" ht="31.5" x14ac:dyDescent="0.25">
      <c r="A437" s="24">
        <f t="shared" si="10"/>
        <v>314</v>
      </c>
      <c r="B437" s="52" t="s">
        <v>330</v>
      </c>
      <c r="C437" s="29" t="s">
        <v>313</v>
      </c>
      <c r="D437" s="31" t="s">
        <v>700</v>
      </c>
      <c r="E437" s="36">
        <v>68.14</v>
      </c>
    </row>
    <row r="438" spans="1:5" ht="31.5" x14ac:dyDescent="0.25">
      <c r="A438" s="24">
        <f t="shared" si="10"/>
        <v>315</v>
      </c>
      <c r="B438" s="52" t="s">
        <v>330</v>
      </c>
      <c r="C438" s="29" t="s">
        <v>313</v>
      </c>
      <c r="D438" s="31" t="s">
        <v>701</v>
      </c>
      <c r="E438" s="36">
        <v>272.565</v>
      </c>
    </row>
    <row r="439" spans="1:5" ht="31.5" x14ac:dyDescent="0.25">
      <c r="A439" s="24">
        <f t="shared" si="10"/>
        <v>316</v>
      </c>
      <c r="B439" s="52" t="s">
        <v>330</v>
      </c>
      <c r="C439" s="29" t="s">
        <v>313</v>
      </c>
      <c r="D439" s="31" t="s">
        <v>702</v>
      </c>
      <c r="E439" s="36">
        <v>476.988</v>
      </c>
    </row>
    <row r="440" spans="1:5" ht="31.5" x14ac:dyDescent="0.25">
      <c r="A440" s="24">
        <f t="shared" si="10"/>
        <v>317</v>
      </c>
      <c r="B440" s="52" t="s">
        <v>330</v>
      </c>
      <c r="C440" s="29" t="s">
        <v>313</v>
      </c>
      <c r="D440" s="31" t="s">
        <v>703</v>
      </c>
      <c r="E440" s="36">
        <v>476.988</v>
      </c>
    </row>
    <row r="441" spans="1:5" ht="31.5" x14ac:dyDescent="0.25">
      <c r="A441" s="24">
        <f t="shared" si="10"/>
        <v>318</v>
      </c>
      <c r="B441" s="52" t="s">
        <v>330</v>
      </c>
      <c r="C441" s="29" t="s">
        <v>313</v>
      </c>
      <c r="D441" s="31" t="s">
        <v>704</v>
      </c>
      <c r="E441" s="36">
        <v>408.84800000000001</v>
      </c>
    </row>
    <row r="442" spans="1:5" ht="31.5" x14ac:dyDescent="0.25">
      <c r="A442" s="24">
        <f t="shared" si="10"/>
        <v>319</v>
      </c>
      <c r="B442" s="52" t="s">
        <v>330</v>
      </c>
      <c r="C442" s="29" t="s">
        <v>313</v>
      </c>
      <c r="D442" s="31" t="s">
        <v>705</v>
      </c>
      <c r="E442" s="36">
        <v>545.13099999999997</v>
      </c>
    </row>
    <row r="443" spans="1:5" ht="31.5" x14ac:dyDescent="0.25">
      <c r="A443" s="24">
        <f t="shared" si="10"/>
        <v>320</v>
      </c>
      <c r="B443" s="52" t="s">
        <v>330</v>
      </c>
      <c r="C443" s="29" t="s">
        <v>313</v>
      </c>
      <c r="D443" s="31" t="s">
        <v>706</v>
      </c>
      <c r="E443" s="36">
        <v>136.28299999999999</v>
      </c>
    </row>
    <row r="444" spans="1:5" ht="31.5" x14ac:dyDescent="0.25">
      <c r="A444" s="24">
        <f t="shared" si="10"/>
        <v>321</v>
      </c>
      <c r="B444" s="52" t="s">
        <v>330</v>
      </c>
      <c r="C444" s="29" t="s">
        <v>313</v>
      </c>
      <c r="D444" s="31" t="s">
        <v>707</v>
      </c>
      <c r="E444" s="36">
        <v>408.84800000000001</v>
      </c>
    </row>
    <row r="445" spans="1:5" ht="31.5" x14ac:dyDescent="0.25">
      <c r="A445" s="24">
        <f t="shared" si="10"/>
        <v>322</v>
      </c>
      <c r="B445" s="52" t="s">
        <v>330</v>
      </c>
      <c r="C445" s="29" t="s">
        <v>313</v>
      </c>
      <c r="D445" s="31" t="s">
        <v>708</v>
      </c>
      <c r="E445" s="36">
        <v>272.565</v>
      </c>
    </row>
    <row r="446" spans="1:5" ht="31.5" x14ac:dyDescent="0.25">
      <c r="A446" s="24">
        <f t="shared" si="10"/>
        <v>323</v>
      </c>
      <c r="B446" s="52" t="s">
        <v>330</v>
      </c>
      <c r="C446" s="29" t="s">
        <v>313</v>
      </c>
      <c r="D446" s="31" t="s">
        <v>709</v>
      </c>
      <c r="E446" s="36">
        <v>1158.4010000000001</v>
      </c>
    </row>
    <row r="447" spans="1:5" ht="31.5" x14ac:dyDescent="0.25">
      <c r="A447" s="24">
        <f t="shared" si="10"/>
        <v>324</v>
      </c>
      <c r="B447" s="52" t="s">
        <v>330</v>
      </c>
      <c r="C447" s="29" t="s">
        <v>313</v>
      </c>
      <c r="D447" s="31" t="s">
        <v>710</v>
      </c>
      <c r="E447" s="36">
        <v>749.55399999999997</v>
      </c>
    </row>
    <row r="448" spans="1:5" ht="31.5" x14ac:dyDescent="0.25">
      <c r="A448" s="24">
        <f t="shared" si="10"/>
        <v>325</v>
      </c>
      <c r="B448" s="52" t="s">
        <v>330</v>
      </c>
      <c r="C448" s="29" t="s">
        <v>313</v>
      </c>
      <c r="D448" s="31" t="s">
        <v>711</v>
      </c>
      <c r="E448" s="36">
        <v>817.69399999999996</v>
      </c>
    </row>
    <row r="449" spans="1:5" ht="31.5" x14ac:dyDescent="0.25">
      <c r="A449" s="24">
        <f t="shared" si="10"/>
        <v>326</v>
      </c>
      <c r="B449" s="52" t="s">
        <v>330</v>
      </c>
      <c r="C449" s="29" t="s">
        <v>313</v>
      </c>
      <c r="D449" s="31" t="s">
        <v>712</v>
      </c>
      <c r="E449" s="36">
        <v>340.70600000000002</v>
      </c>
    </row>
    <row r="450" spans="1:5" ht="31.5" x14ac:dyDescent="0.25">
      <c r="A450" s="24">
        <f t="shared" si="10"/>
        <v>327</v>
      </c>
      <c r="B450" s="52" t="s">
        <v>330</v>
      </c>
      <c r="C450" s="29" t="s">
        <v>313</v>
      </c>
      <c r="D450" s="31" t="s">
        <v>713</v>
      </c>
      <c r="E450" s="36">
        <v>1022.1180000000001</v>
      </c>
    </row>
    <row r="451" spans="1:5" ht="31.5" x14ac:dyDescent="0.25">
      <c r="A451" s="24">
        <f t="shared" si="10"/>
        <v>328</v>
      </c>
      <c r="B451" s="52" t="s">
        <v>330</v>
      </c>
      <c r="C451" s="29" t="s">
        <v>313</v>
      </c>
      <c r="D451" s="31" t="s">
        <v>714</v>
      </c>
      <c r="E451" s="36">
        <v>2453.0839999999998</v>
      </c>
    </row>
    <row r="452" spans="1:5" ht="31.5" x14ac:dyDescent="0.25">
      <c r="A452" s="24">
        <f t="shared" si="10"/>
        <v>329</v>
      </c>
      <c r="B452" s="52" t="s">
        <v>330</v>
      </c>
      <c r="C452" s="29" t="s">
        <v>313</v>
      </c>
      <c r="D452" s="31" t="s">
        <v>715</v>
      </c>
      <c r="E452" s="36">
        <v>953.97699999999998</v>
      </c>
    </row>
    <row r="453" spans="1:5" ht="31.5" x14ac:dyDescent="0.25">
      <c r="A453" s="24">
        <f t="shared" si="10"/>
        <v>330</v>
      </c>
      <c r="B453" s="52" t="s">
        <v>330</v>
      </c>
      <c r="C453" s="29" t="s">
        <v>313</v>
      </c>
      <c r="D453" s="31" t="s">
        <v>716</v>
      </c>
      <c r="E453" s="36">
        <v>1362.8240000000001</v>
      </c>
    </row>
    <row r="454" spans="1:5" x14ac:dyDescent="0.25">
      <c r="A454" s="87" t="s">
        <v>717</v>
      </c>
      <c r="B454" s="87"/>
      <c r="C454" s="87"/>
      <c r="D454" s="87"/>
      <c r="E454" s="54">
        <f>SUM(E455:E459)</f>
        <v>3490.6319999999996</v>
      </c>
    </row>
    <row r="455" spans="1:5" ht="31.5" x14ac:dyDescent="0.25">
      <c r="A455" s="24">
        <f>A453+1</f>
        <v>331</v>
      </c>
      <c r="B455" s="52" t="s">
        <v>330</v>
      </c>
      <c r="C455" s="29" t="s">
        <v>718</v>
      </c>
      <c r="D455" s="31" t="s">
        <v>719</v>
      </c>
      <c r="E455" s="36">
        <v>1310.114</v>
      </c>
    </row>
    <row r="456" spans="1:5" ht="31.5" x14ac:dyDescent="0.25">
      <c r="A456" s="24">
        <f>A455+1</f>
        <v>332</v>
      </c>
      <c r="B456" s="52" t="s">
        <v>330</v>
      </c>
      <c r="C456" s="29" t="s">
        <v>718</v>
      </c>
      <c r="D456" s="31" t="s">
        <v>720</v>
      </c>
      <c r="E456" s="36">
        <v>408.84800000000001</v>
      </c>
    </row>
    <row r="457" spans="1:5" ht="31.5" x14ac:dyDescent="0.25">
      <c r="A457" s="24">
        <f>A456+1</f>
        <v>333</v>
      </c>
      <c r="B457" s="52" t="s">
        <v>330</v>
      </c>
      <c r="C457" s="29" t="s">
        <v>718</v>
      </c>
      <c r="D457" s="31" t="s">
        <v>721</v>
      </c>
      <c r="E457" s="36">
        <v>817.69399999999996</v>
      </c>
    </row>
    <row r="458" spans="1:5" ht="31.5" x14ac:dyDescent="0.25">
      <c r="A458" s="24">
        <f>A457+1</f>
        <v>334</v>
      </c>
      <c r="B458" s="52" t="s">
        <v>330</v>
      </c>
      <c r="C458" s="29" t="s">
        <v>718</v>
      </c>
      <c r="D458" s="31" t="s">
        <v>722</v>
      </c>
      <c r="E458" s="36">
        <v>476.988</v>
      </c>
    </row>
    <row r="459" spans="1:5" ht="31.5" x14ac:dyDescent="0.25">
      <c r="A459" s="24">
        <f>A458+1</f>
        <v>335</v>
      </c>
      <c r="B459" s="52" t="s">
        <v>330</v>
      </c>
      <c r="C459" s="29" t="s">
        <v>718</v>
      </c>
      <c r="D459" s="31" t="s">
        <v>723</v>
      </c>
      <c r="E459" s="36">
        <v>476.988</v>
      </c>
    </row>
    <row r="460" spans="1:5" x14ac:dyDescent="0.25">
      <c r="A460" s="87" t="s">
        <v>724</v>
      </c>
      <c r="B460" s="87"/>
      <c r="C460" s="87"/>
      <c r="D460" s="87"/>
      <c r="E460" s="54">
        <f>SUM(E461:E466)</f>
        <v>4217.942</v>
      </c>
    </row>
    <row r="461" spans="1:5" ht="31.5" x14ac:dyDescent="0.25">
      <c r="A461" s="24">
        <f>A459+1</f>
        <v>336</v>
      </c>
      <c r="B461" s="52" t="s">
        <v>330</v>
      </c>
      <c r="C461" s="29" t="s">
        <v>725</v>
      </c>
      <c r="D461" s="31" t="s">
        <v>726</v>
      </c>
      <c r="E461" s="36">
        <v>1090.26</v>
      </c>
    </row>
    <row r="462" spans="1:5" ht="31.5" x14ac:dyDescent="0.25">
      <c r="A462" s="24">
        <f>A461+1</f>
        <v>337</v>
      </c>
      <c r="B462" s="52" t="s">
        <v>330</v>
      </c>
      <c r="C462" s="29" t="s">
        <v>725</v>
      </c>
      <c r="D462" s="31" t="s">
        <v>727</v>
      </c>
      <c r="E462" s="36">
        <v>545.13099999999997</v>
      </c>
    </row>
    <row r="463" spans="1:5" ht="31.5" x14ac:dyDescent="0.25">
      <c r="A463" s="24">
        <f>A462+1</f>
        <v>338</v>
      </c>
      <c r="B463" s="52" t="s">
        <v>330</v>
      </c>
      <c r="C463" s="29" t="s">
        <v>725</v>
      </c>
      <c r="D463" s="31" t="s">
        <v>728</v>
      </c>
      <c r="E463" s="36">
        <v>1362.8240000000001</v>
      </c>
    </row>
    <row r="464" spans="1:5" ht="31.5" x14ac:dyDescent="0.25">
      <c r="A464" s="24">
        <f>A463+1</f>
        <v>339</v>
      </c>
      <c r="B464" s="52" t="s">
        <v>330</v>
      </c>
      <c r="C464" s="29" t="s">
        <v>725</v>
      </c>
      <c r="D464" s="31" t="s">
        <v>729</v>
      </c>
      <c r="E464" s="36">
        <v>511.05900000000003</v>
      </c>
    </row>
    <row r="465" spans="1:5" ht="31.5" x14ac:dyDescent="0.25">
      <c r="A465" s="24">
        <f>A464+1</f>
        <v>340</v>
      </c>
      <c r="B465" s="52" t="s">
        <v>330</v>
      </c>
      <c r="C465" s="29" t="s">
        <v>725</v>
      </c>
      <c r="D465" s="31" t="s">
        <v>730</v>
      </c>
      <c r="E465" s="36">
        <v>504.245</v>
      </c>
    </row>
    <row r="466" spans="1:5" ht="31.5" x14ac:dyDescent="0.25">
      <c r="A466" s="24">
        <f>A465+1</f>
        <v>341</v>
      </c>
      <c r="B466" s="52" t="s">
        <v>330</v>
      </c>
      <c r="C466" s="29" t="s">
        <v>725</v>
      </c>
      <c r="D466" s="31" t="s">
        <v>731</v>
      </c>
      <c r="E466" s="36">
        <v>204.423</v>
      </c>
    </row>
    <row r="467" spans="1:5" x14ac:dyDescent="0.25">
      <c r="A467" s="87" t="s">
        <v>732</v>
      </c>
      <c r="B467" s="87"/>
      <c r="C467" s="87"/>
      <c r="D467" s="87"/>
      <c r="E467" s="54">
        <f>E468</f>
        <v>749.54399999999998</v>
      </c>
    </row>
    <row r="468" spans="1:5" ht="31.5" x14ac:dyDescent="0.25">
      <c r="A468" s="24">
        <f>A466+1</f>
        <v>342</v>
      </c>
      <c r="B468" s="52" t="s">
        <v>330</v>
      </c>
      <c r="C468" s="29" t="s">
        <v>733</v>
      </c>
      <c r="D468" s="31" t="s">
        <v>734</v>
      </c>
      <c r="E468" s="36">
        <v>749.54399999999998</v>
      </c>
    </row>
    <row r="469" spans="1:5" x14ac:dyDescent="0.25">
      <c r="A469" s="87" t="s">
        <v>735</v>
      </c>
      <c r="B469" s="87"/>
      <c r="C469" s="87"/>
      <c r="D469" s="87"/>
      <c r="E469" s="54">
        <f>SUM(E470:E475)</f>
        <v>2659.7620000000002</v>
      </c>
    </row>
    <row r="470" spans="1:5" ht="31.5" x14ac:dyDescent="0.25">
      <c r="A470" s="24">
        <f>A468+1</f>
        <v>343</v>
      </c>
      <c r="B470" s="52" t="s">
        <v>330</v>
      </c>
      <c r="C470" s="29" t="s">
        <v>736</v>
      </c>
      <c r="D470" s="31" t="s">
        <v>737</v>
      </c>
      <c r="E470" s="36">
        <v>476.988</v>
      </c>
    </row>
    <row r="471" spans="1:5" ht="31.5" x14ac:dyDescent="0.25">
      <c r="A471" s="24">
        <f>A470+1</f>
        <v>344</v>
      </c>
      <c r="B471" s="52" t="s">
        <v>330</v>
      </c>
      <c r="C471" s="29" t="s">
        <v>736</v>
      </c>
      <c r="D471" s="31" t="s">
        <v>738</v>
      </c>
      <c r="E471" s="36">
        <v>476.988</v>
      </c>
    </row>
    <row r="472" spans="1:5" ht="31.5" x14ac:dyDescent="0.25">
      <c r="A472" s="24">
        <f>A471+1</f>
        <v>345</v>
      </c>
      <c r="B472" s="52" t="s">
        <v>330</v>
      </c>
      <c r="C472" s="29" t="s">
        <v>736</v>
      </c>
      <c r="D472" s="31" t="s">
        <v>739</v>
      </c>
      <c r="E472" s="36">
        <v>408.84800000000001</v>
      </c>
    </row>
    <row r="473" spans="1:5" ht="31.5" x14ac:dyDescent="0.25">
      <c r="A473" s="24">
        <f>A472+1</f>
        <v>346</v>
      </c>
      <c r="B473" s="52" t="s">
        <v>330</v>
      </c>
      <c r="C473" s="29" t="s">
        <v>736</v>
      </c>
      <c r="D473" s="31" t="s">
        <v>740</v>
      </c>
      <c r="E473" s="36">
        <v>436.10399999999998</v>
      </c>
    </row>
    <row r="474" spans="1:5" ht="31.5" x14ac:dyDescent="0.25">
      <c r="A474" s="24">
        <f>A473+1</f>
        <v>347</v>
      </c>
      <c r="B474" s="52" t="s">
        <v>330</v>
      </c>
      <c r="C474" s="29" t="s">
        <v>736</v>
      </c>
      <c r="D474" s="31" t="s">
        <v>741</v>
      </c>
      <c r="E474" s="36">
        <v>502.154</v>
      </c>
    </row>
    <row r="475" spans="1:5" ht="31.5" x14ac:dyDescent="0.25">
      <c r="A475" s="24">
        <f>A474+1</f>
        <v>348</v>
      </c>
      <c r="B475" s="52" t="s">
        <v>330</v>
      </c>
      <c r="C475" s="29" t="s">
        <v>736</v>
      </c>
      <c r="D475" s="31" t="s">
        <v>742</v>
      </c>
      <c r="E475" s="36">
        <v>358.68</v>
      </c>
    </row>
    <row r="476" spans="1:5" x14ac:dyDescent="0.25">
      <c r="A476" s="87" t="s">
        <v>743</v>
      </c>
      <c r="B476" s="87"/>
      <c r="C476" s="87"/>
      <c r="D476" s="87"/>
      <c r="E476" s="54">
        <f>SUM(E477:E484)</f>
        <v>5330.009</v>
      </c>
    </row>
    <row r="477" spans="1:5" ht="31.5" x14ac:dyDescent="0.25">
      <c r="A477" s="24">
        <f>A475+1</f>
        <v>349</v>
      </c>
      <c r="B477" s="52" t="s">
        <v>330</v>
      </c>
      <c r="C477" s="29" t="s">
        <v>744</v>
      </c>
      <c r="D477" s="31" t="s">
        <v>745</v>
      </c>
      <c r="E477" s="36">
        <v>524.68700000000001</v>
      </c>
    </row>
    <row r="478" spans="1:5" ht="31.5" x14ac:dyDescent="0.25">
      <c r="A478" s="24">
        <f>A477+1</f>
        <v>350</v>
      </c>
      <c r="B478" s="52" t="s">
        <v>330</v>
      </c>
      <c r="C478" s="29" t="s">
        <v>744</v>
      </c>
      <c r="D478" s="31" t="s">
        <v>746</v>
      </c>
      <c r="E478" s="36">
        <v>872.20799999999997</v>
      </c>
    </row>
    <row r="479" spans="1:5" ht="31.5" x14ac:dyDescent="0.25">
      <c r="A479" s="24">
        <f t="shared" ref="A479:A484" si="11">A478+1</f>
        <v>351</v>
      </c>
      <c r="B479" s="52" t="s">
        <v>330</v>
      </c>
      <c r="C479" s="29" t="s">
        <v>744</v>
      </c>
      <c r="D479" s="31" t="s">
        <v>747</v>
      </c>
      <c r="E479" s="36">
        <v>457.91</v>
      </c>
    </row>
    <row r="480" spans="1:5" ht="31.5" x14ac:dyDescent="0.25">
      <c r="A480" s="24">
        <f t="shared" si="11"/>
        <v>352</v>
      </c>
      <c r="B480" s="52" t="s">
        <v>330</v>
      </c>
      <c r="C480" s="29" t="s">
        <v>744</v>
      </c>
      <c r="D480" s="31" t="s">
        <v>748</v>
      </c>
      <c r="E480" s="36">
        <v>613.27099999999996</v>
      </c>
    </row>
    <row r="481" spans="1:5" ht="31.5" x14ac:dyDescent="0.25">
      <c r="A481" s="24">
        <f t="shared" si="11"/>
        <v>353</v>
      </c>
      <c r="B481" s="52" t="s">
        <v>330</v>
      </c>
      <c r="C481" s="29" t="s">
        <v>744</v>
      </c>
      <c r="D481" s="31" t="s">
        <v>749</v>
      </c>
      <c r="E481" s="36">
        <v>1635.3889999999999</v>
      </c>
    </row>
    <row r="482" spans="1:5" ht="31.5" x14ac:dyDescent="0.25">
      <c r="A482" s="24">
        <f t="shared" si="11"/>
        <v>354</v>
      </c>
      <c r="B482" s="52" t="s">
        <v>330</v>
      </c>
      <c r="C482" s="29" t="s">
        <v>744</v>
      </c>
      <c r="D482" s="31" t="s">
        <v>750</v>
      </c>
      <c r="E482" s="36">
        <v>272.565</v>
      </c>
    </row>
    <row r="483" spans="1:5" ht="31.5" x14ac:dyDescent="0.25">
      <c r="A483" s="24">
        <f t="shared" si="11"/>
        <v>355</v>
      </c>
      <c r="B483" s="52" t="s">
        <v>330</v>
      </c>
      <c r="C483" s="29" t="s">
        <v>744</v>
      </c>
      <c r="D483" s="31" t="s">
        <v>751</v>
      </c>
      <c r="E483" s="36">
        <v>545.13099999999997</v>
      </c>
    </row>
    <row r="484" spans="1:5" ht="31.5" x14ac:dyDescent="0.25">
      <c r="A484" s="24">
        <f t="shared" si="11"/>
        <v>356</v>
      </c>
      <c r="B484" s="52" t="s">
        <v>330</v>
      </c>
      <c r="C484" s="29" t="s">
        <v>744</v>
      </c>
      <c r="D484" s="31" t="s">
        <v>752</v>
      </c>
      <c r="E484" s="36">
        <v>408.84800000000001</v>
      </c>
    </row>
    <row r="485" spans="1:5" x14ac:dyDescent="0.25">
      <c r="A485" s="87" t="s">
        <v>753</v>
      </c>
      <c r="B485" s="87"/>
      <c r="C485" s="87"/>
      <c r="D485" s="87"/>
      <c r="E485" s="54">
        <f>SUM(E486:E489)</f>
        <v>7086.6869999999999</v>
      </c>
    </row>
    <row r="486" spans="1:5" ht="31.5" x14ac:dyDescent="0.25">
      <c r="A486" s="24">
        <f>A484+1</f>
        <v>357</v>
      </c>
      <c r="B486" s="52" t="s">
        <v>330</v>
      </c>
      <c r="C486" s="29" t="s">
        <v>754</v>
      </c>
      <c r="D486" s="31" t="s">
        <v>755</v>
      </c>
      <c r="E486" s="36">
        <v>2725.6489999999999</v>
      </c>
    </row>
    <row r="487" spans="1:5" ht="31.5" x14ac:dyDescent="0.25">
      <c r="A487" s="24">
        <f>A486+1</f>
        <v>358</v>
      </c>
      <c r="B487" s="52" t="s">
        <v>330</v>
      </c>
      <c r="C487" s="29" t="s">
        <v>754</v>
      </c>
      <c r="D487" s="31" t="s">
        <v>756</v>
      </c>
      <c r="E487" s="36">
        <v>1362.8240000000001</v>
      </c>
    </row>
    <row r="488" spans="1:5" ht="31.5" x14ac:dyDescent="0.25">
      <c r="A488" s="24">
        <f>A487+1</f>
        <v>359</v>
      </c>
      <c r="B488" s="52" t="s">
        <v>330</v>
      </c>
      <c r="C488" s="29" t="s">
        <v>754</v>
      </c>
      <c r="D488" s="31" t="s">
        <v>757</v>
      </c>
      <c r="E488" s="36">
        <v>953.97699999999998</v>
      </c>
    </row>
    <row r="489" spans="1:5" ht="31.5" x14ac:dyDescent="0.25">
      <c r="A489" s="24">
        <f>A488+1</f>
        <v>360</v>
      </c>
      <c r="B489" s="52" t="s">
        <v>330</v>
      </c>
      <c r="C489" s="29" t="s">
        <v>754</v>
      </c>
      <c r="D489" s="31" t="s">
        <v>758</v>
      </c>
      <c r="E489" s="36">
        <v>2044.2370000000001</v>
      </c>
    </row>
    <row r="490" spans="1:5" x14ac:dyDescent="0.25">
      <c r="A490" s="87" t="s">
        <v>759</v>
      </c>
      <c r="B490" s="87"/>
      <c r="C490" s="87"/>
      <c r="D490" s="87"/>
      <c r="E490" s="54">
        <f>E491+E493+E495</f>
        <v>3247.2220000000002</v>
      </c>
    </row>
    <row r="491" spans="1:5" x14ac:dyDescent="0.25">
      <c r="A491" s="87" t="s">
        <v>760</v>
      </c>
      <c r="B491" s="87"/>
      <c r="C491" s="87"/>
      <c r="D491" s="87"/>
      <c r="E491" s="54">
        <f>E492</f>
        <v>1362.8240000000001</v>
      </c>
    </row>
    <row r="492" spans="1:5" ht="31.5" x14ac:dyDescent="0.25">
      <c r="A492" s="24">
        <f>A489+1</f>
        <v>361</v>
      </c>
      <c r="B492" s="52" t="s">
        <v>330</v>
      </c>
      <c r="C492" s="29" t="s">
        <v>761</v>
      </c>
      <c r="D492" s="31" t="s">
        <v>762</v>
      </c>
      <c r="E492" s="36">
        <v>1362.8240000000001</v>
      </c>
    </row>
    <row r="493" spans="1:5" x14ac:dyDescent="0.25">
      <c r="A493" s="87" t="s">
        <v>763</v>
      </c>
      <c r="B493" s="87"/>
      <c r="C493" s="87"/>
      <c r="D493" s="87"/>
      <c r="E493" s="54">
        <f>E494</f>
        <v>270.334</v>
      </c>
    </row>
    <row r="494" spans="1:5" ht="47.25" x14ac:dyDescent="0.25">
      <c r="A494" s="24">
        <f>A492+1</f>
        <v>362</v>
      </c>
      <c r="B494" s="52" t="s">
        <v>330</v>
      </c>
      <c r="C494" s="29" t="s">
        <v>764</v>
      </c>
      <c r="D494" s="31" t="s">
        <v>765</v>
      </c>
      <c r="E494" s="36">
        <v>270.334</v>
      </c>
    </row>
    <row r="495" spans="1:5" x14ac:dyDescent="0.25">
      <c r="A495" s="87" t="s">
        <v>766</v>
      </c>
      <c r="B495" s="87"/>
      <c r="C495" s="87"/>
      <c r="D495" s="87"/>
      <c r="E495" s="54">
        <f>E496</f>
        <v>1614.0640000000001</v>
      </c>
    </row>
    <row r="496" spans="1:5" ht="31.5" x14ac:dyDescent="0.25">
      <c r="A496" s="24">
        <f>A494+1</f>
        <v>363</v>
      </c>
      <c r="B496" s="52" t="s">
        <v>330</v>
      </c>
      <c r="C496" s="29" t="s">
        <v>767</v>
      </c>
      <c r="D496" s="31" t="s">
        <v>768</v>
      </c>
      <c r="E496" s="36">
        <v>1614.0640000000001</v>
      </c>
    </row>
    <row r="497" spans="1:5" x14ac:dyDescent="0.25">
      <c r="A497" s="87" t="s">
        <v>87</v>
      </c>
      <c r="B497" s="87"/>
      <c r="C497" s="87"/>
      <c r="D497" s="87"/>
      <c r="E497" s="54">
        <f>E498</f>
        <v>8311.3250000000007</v>
      </c>
    </row>
    <row r="498" spans="1:5" x14ac:dyDescent="0.25">
      <c r="A498" s="87" t="s">
        <v>769</v>
      </c>
      <c r="B498" s="87"/>
      <c r="C498" s="87"/>
      <c r="D498" s="87"/>
      <c r="E498" s="54">
        <f>E499+E500+E501</f>
        <v>8311.3250000000007</v>
      </c>
    </row>
    <row r="499" spans="1:5" ht="31.5" x14ac:dyDescent="0.25">
      <c r="A499" s="24">
        <f>A496+1</f>
        <v>364</v>
      </c>
      <c r="B499" s="52" t="s">
        <v>330</v>
      </c>
      <c r="C499" s="29" t="s">
        <v>770</v>
      </c>
      <c r="D499" s="31" t="s">
        <v>771</v>
      </c>
      <c r="E499" s="36">
        <v>2308.701</v>
      </c>
    </row>
    <row r="500" spans="1:5" ht="31.5" x14ac:dyDescent="0.25">
      <c r="A500" s="24">
        <f>A499+1</f>
        <v>365</v>
      </c>
      <c r="B500" s="52" t="s">
        <v>330</v>
      </c>
      <c r="C500" s="29" t="s">
        <v>770</v>
      </c>
      <c r="D500" s="31" t="s">
        <v>772</v>
      </c>
      <c r="E500" s="36">
        <v>4617.4030000000002</v>
      </c>
    </row>
    <row r="501" spans="1:5" ht="31.5" x14ac:dyDescent="0.25">
      <c r="A501" s="24">
        <f>A500+1</f>
        <v>366</v>
      </c>
      <c r="B501" s="52" t="s">
        <v>330</v>
      </c>
      <c r="C501" s="29" t="s">
        <v>770</v>
      </c>
      <c r="D501" s="31" t="s">
        <v>773</v>
      </c>
      <c r="E501" s="36">
        <v>1385.221</v>
      </c>
    </row>
    <row r="502" spans="1:5" x14ac:dyDescent="0.25">
      <c r="A502" s="87" t="s">
        <v>92</v>
      </c>
      <c r="B502" s="87"/>
      <c r="C502" s="87"/>
      <c r="D502" s="87"/>
      <c r="E502" s="54">
        <f>E503</f>
        <v>11570.07</v>
      </c>
    </row>
    <row r="503" spans="1:5" x14ac:dyDescent="0.25">
      <c r="A503" s="87" t="s">
        <v>185</v>
      </c>
      <c r="B503" s="87"/>
      <c r="C503" s="87"/>
      <c r="D503" s="87"/>
      <c r="E503" s="54">
        <f>E504+E505+E506</f>
        <v>11570.07</v>
      </c>
    </row>
    <row r="504" spans="1:5" ht="31.5" x14ac:dyDescent="0.25">
      <c r="A504" s="24">
        <f>A501+1</f>
        <v>367</v>
      </c>
      <c r="B504" s="52" t="s">
        <v>330</v>
      </c>
      <c r="C504" s="29" t="s">
        <v>186</v>
      </c>
      <c r="D504" s="31" t="s">
        <v>774</v>
      </c>
      <c r="E504" s="36">
        <v>2747.8919999999998</v>
      </c>
    </row>
    <row r="505" spans="1:5" ht="31.5" x14ac:dyDescent="0.25">
      <c r="A505" s="24">
        <f>A504+1</f>
        <v>368</v>
      </c>
      <c r="B505" s="52" t="s">
        <v>330</v>
      </c>
      <c r="C505" s="29" t="s">
        <v>186</v>
      </c>
      <c r="D505" s="31" t="s">
        <v>775</v>
      </c>
      <c r="E505" s="36">
        <v>1735.51</v>
      </c>
    </row>
    <row r="506" spans="1:5" ht="31.5" x14ac:dyDescent="0.25">
      <c r="A506" s="24">
        <f>A505+1</f>
        <v>369</v>
      </c>
      <c r="B506" s="52" t="s">
        <v>330</v>
      </c>
      <c r="C506" s="29" t="s">
        <v>186</v>
      </c>
      <c r="D506" s="31" t="s">
        <v>776</v>
      </c>
      <c r="E506" s="36">
        <v>7086.6679999999997</v>
      </c>
    </row>
    <row r="507" spans="1:5" x14ac:dyDescent="0.25">
      <c r="A507" s="87" t="s">
        <v>777</v>
      </c>
      <c r="B507" s="87"/>
      <c r="C507" s="87"/>
      <c r="D507" s="87"/>
      <c r="E507" s="54">
        <f>E508+E512+E521+E533+E545+E557+E561</f>
        <v>70298.600000000006</v>
      </c>
    </row>
    <row r="508" spans="1:5" x14ac:dyDescent="0.25">
      <c r="A508" s="87" t="s">
        <v>778</v>
      </c>
      <c r="B508" s="87"/>
      <c r="C508" s="87"/>
      <c r="D508" s="87"/>
      <c r="E508" s="54">
        <f>E509+E510+E511</f>
        <v>8449.5130000000008</v>
      </c>
    </row>
    <row r="509" spans="1:5" ht="31.5" x14ac:dyDescent="0.25">
      <c r="A509" s="24">
        <f>A506+1</f>
        <v>370</v>
      </c>
      <c r="B509" s="52" t="s">
        <v>330</v>
      </c>
      <c r="C509" s="29" t="s">
        <v>779</v>
      </c>
      <c r="D509" s="31" t="s">
        <v>780</v>
      </c>
      <c r="E509" s="36">
        <v>545.13099999999997</v>
      </c>
    </row>
    <row r="510" spans="1:5" ht="31.5" x14ac:dyDescent="0.25">
      <c r="A510" s="24">
        <f>A509+1</f>
        <v>371</v>
      </c>
      <c r="B510" s="52" t="s">
        <v>330</v>
      </c>
      <c r="C510" s="29" t="s">
        <v>779</v>
      </c>
      <c r="D510" s="31" t="s">
        <v>781</v>
      </c>
      <c r="E510" s="36">
        <v>1090.26</v>
      </c>
    </row>
    <row r="511" spans="1:5" ht="31.5" x14ac:dyDescent="0.25">
      <c r="A511" s="24">
        <f>A510+1</f>
        <v>372</v>
      </c>
      <c r="B511" s="52" t="s">
        <v>330</v>
      </c>
      <c r="C511" s="29" t="s">
        <v>779</v>
      </c>
      <c r="D511" s="31" t="s">
        <v>782</v>
      </c>
      <c r="E511" s="36">
        <v>6814.1220000000003</v>
      </c>
    </row>
    <row r="512" spans="1:5" x14ac:dyDescent="0.25">
      <c r="A512" s="87" t="s">
        <v>783</v>
      </c>
      <c r="B512" s="87"/>
      <c r="C512" s="87"/>
      <c r="D512" s="87"/>
      <c r="E512" s="54">
        <f>E513+E514+E515+E516+E517+E518+E519+E520</f>
        <v>10511.466000000002</v>
      </c>
    </row>
    <row r="513" spans="1:5" ht="31.5" x14ac:dyDescent="0.25">
      <c r="A513" s="24">
        <f>A511+1</f>
        <v>373</v>
      </c>
      <c r="B513" s="52" t="s">
        <v>330</v>
      </c>
      <c r="C513" s="29" t="s">
        <v>784</v>
      </c>
      <c r="D513" s="31" t="s">
        <v>785</v>
      </c>
      <c r="E513" s="36">
        <v>2320.89</v>
      </c>
    </row>
    <row r="514" spans="1:5" ht="31.5" x14ac:dyDescent="0.25">
      <c r="A514" s="24">
        <f>A513+1</f>
        <v>374</v>
      </c>
      <c r="B514" s="52" t="s">
        <v>330</v>
      </c>
      <c r="C514" s="29" t="s">
        <v>784</v>
      </c>
      <c r="D514" s="31" t="s">
        <v>786</v>
      </c>
      <c r="E514" s="36">
        <v>2085.1210000000001</v>
      </c>
    </row>
    <row r="515" spans="1:5" ht="31.5" x14ac:dyDescent="0.25">
      <c r="A515" s="24">
        <f t="shared" ref="A515:A520" si="12">A514+1</f>
        <v>375</v>
      </c>
      <c r="B515" s="52" t="s">
        <v>330</v>
      </c>
      <c r="C515" s="29" t="s">
        <v>784</v>
      </c>
      <c r="D515" s="31" t="s">
        <v>787</v>
      </c>
      <c r="E515" s="36">
        <v>1362.8240000000001</v>
      </c>
    </row>
    <row r="516" spans="1:5" ht="31.5" x14ac:dyDescent="0.25">
      <c r="A516" s="24">
        <f t="shared" si="12"/>
        <v>376</v>
      </c>
      <c r="B516" s="52" t="s">
        <v>330</v>
      </c>
      <c r="C516" s="29" t="s">
        <v>784</v>
      </c>
      <c r="D516" s="31" t="s">
        <v>788</v>
      </c>
      <c r="E516" s="36">
        <v>681.41099999999994</v>
      </c>
    </row>
    <row r="517" spans="1:5" ht="31.5" x14ac:dyDescent="0.25">
      <c r="A517" s="24">
        <f t="shared" si="12"/>
        <v>377</v>
      </c>
      <c r="B517" s="52" t="s">
        <v>330</v>
      </c>
      <c r="C517" s="29" t="s">
        <v>784</v>
      </c>
      <c r="D517" s="31" t="s">
        <v>789</v>
      </c>
      <c r="E517" s="36">
        <v>1103.8889999999999</v>
      </c>
    </row>
    <row r="518" spans="1:5" ht="31.5" x14ac:dyDescent="0.25">
      <c r="A518" s="24">
        <f t="shared" si="12"/>
        <v>378</v>
      </c>
      <c r="B518" s="52" t="s">
        <v>330</v>
      </c>
      <c r="C518" s="29" t="s">
        <v>784</v>
      </c>
      <c r="D518" s="31" t="s">
        <v>790</v>
      </c>
      <c r="E518" s="36">
        <v>1499.107</v>
      </c>
    </row>
    <row r="519" spans="1:5" ht="31.5" x14ac:dyDescent="0.25">
      <c r="A519" s="24">
        <f t="shared" si="12"/>
        <v>379</v>
      </c>
      <c r="B519" s="52" t="s">
        <v>330</v>
      </c>
      <c r="C519" s="29" t="s">
        <v>784</v>
      </c>
      <c r="D519" s="31" t="s">
        <v>791</v>
      </c>
      <c r="E519" s="36">
        <v>817.69500000000005</v>
      </c>
    </row>
    <row r="520" spans="1:5" ht="31.5" x14ac:dyDescent="0.25">
      <c r="A520" s="24">
        <f t="shared" si="12"/>
        <v>380</v>
      </c>
      <c r="B520" s="52" t="s">
        <v>330</v>
      </c>
      <c r="C520" s="29" t="s">
        <v>784</v>
      </c>
      <c r="D520" s="31" t="s">
        <v>792</v>
      </c>
      <c r="E520" s="36">
        <v>640.529</v>
      </c>
    </row>
    <row r="521" spans="1:5" x14ac:dyDescent="0.25">
      <c r="A521" s="87" t="s">
        <v>793</v>
      </c>
      <c r="B521" s="87"/>
      <c r="C521" s="87"/>
      <c r="D521" s="87"/>
      <c r="E521" s="54">
        <f>SUM(E522:E532)</f>
        <v>9471.6270000000022</v>
      </c>
    </row>
    <row r="522" spans="1:5" ht="31.5" x14ac:dyDescent="0.25">
      <c r="A522" s="24">
        <f>A520+1</f>
        <v>381</v>
      </c>
      <c r="B522" s="52" t="s">
        <v>330</v>
      </c>
      <c r="C522" s="29" t="s">
        <v>794</v>
      </c>
      <c r="D522" s="31" t="s">
        <v>795</v>
      </c>
      <c r="E522" s="36">
        <v>681.41099999999994</v>
      </c>
    </row>
    <row r="523" spans="1:5" ht="31.5" x14ac:dyDescent="0.25">
      <c r="A523" s="24">
        <f>A522+1</f>
        <v>382</v>
      </c>
      <c r="B523" s="52" t="s">
        <v>330</v>
      </c>
      <c r="C523" s="29" t="s">
        <v>794</v>
      </c>
      <c r="D523" s="31" t="s">
        <v>796</v>
      </c>
      <c r="E523" s="36">
        <v>408.846</v>
      </c>
    </row>
    <row r="524" spans="1:5" ht="31.5" x14ac:dyDescent="0.25">
      <c r="A524" s="24">
        <f t="shared" ref="A524:A532" si="13">A523+1</f>
        <v>383</v>
      </c>
      <c r="B524" s="52" t="s">
        <v>330</v>
      </c>
      <c r="C524" s="29" t="s">
        <v>794</v>
      </c>
      <c r="D524" s="31" t="s">
        <v>797</v>
      </c>
      <c r="E524" s="36">
        <v>272.565</v>
      </c>
    </row>
    <row r="525" spans="1:5" ht="31.5" x14ac:dyDescent="0.25">
      <c r="A525" s="24">
        <f t="shared" si="13"/>
        <v>384</v>
      </c>
      <c r="B525" s="52" t="s">
        <v>330</v>
      </c>
      <c r="C525" s="29" t="s">
        <v>794</v>
      </c>
      <c r="D525" s="31" t="s">
        <v>798</v>
      </c>
      <c r="E525" s="36">
        <v>1771.672</v>
      </c>
    </row>
    <row r="526" spans="1:5" ht="31.5" x14ac:dyDescent="0.25">
      <c r="A526" s="24">
        <f t="shared" si="13"/>
        <v>385</v>
      </c>
      <c r="B526" s="52" t="s">
        <v>330</v>
      </c>
      <c r="C526" s="29" t="s">
        <v>794</v>
      </c>
      <c r="D526" s="31" t="s">
        <v>799</v>
      </c>
      <c r="E526" s="36">
        <v>408.846</v>
      </c>
    </row>
    <row r="527" spans="1:5" ht="31.5" x14ac:dyDescent="0.25">
      <c r="A527" s="24">
        <f t="shared" si="13"/>
        <v>386</v>
      </c>
      <c r="B527" s="52" t="s">
        <v>330</v>
      </c>
      <c r="C527" s="29" t="s">
        <v>794</v>
      </c>
      <c r="D527" s="31" t="s">
        <v>800</v>
      </c>
      <c r="E527" s="36">
        <v>3134.4949999999999</v>
      </c>
    </row>
    <row r="528" spans="1:5" ht="31.5" x14ac:dyDescent="0.25">
      <c r="A528" s="24">
        <f t="shared" si="13"/>
        <v>387</v>
      </c>
      <c r="B528" s="52" t="s">
        <v>330</v>
      </c>
      <c r="C528" s="29" t="s">
        <v>794</v>
      </c>
      <c r="D528" s="31" t="s">
        <v>801</v>
      </c>
      <c r="E528" s="36">
        <v>749.55399999999997</v>
      </c>
    </row>
    <row r="529" spans="1:5" ht="31.5" x14ac:dyDescent="0.25">
      <c r="A529" s="24">
        <f t="shared" si="13"/>
        <v>388</v>
      </c>
      <c r="B529" s="52" t="s">
        <v>330</v>
      </c>
      <c r="C529" s="29" t="s">
        <v>794</v>
      </c>
      <c r="D529" s="31" t="s">
        <v>802</v>
      </c>
      <c r="E529" s="36">
        <v>545.13099999999997</v>
      </c>
    </row>
    <row r="530" spans="1:5" ht="31.5" x14ac:dyDescent="0.25">
      <c r="A530" s="24">
        <f t="shared" si="13"/>
        <v>389</v>
      </c>
      <c r="B530" s="52" t="s">
        <v>330</v>
      </c>
      <c r="C530" s="29" t="s">
        <v>794</v>
      </c>
      <c r="D530" s="31" t="s">
        <v>803</v>
      </c>
      <c r="E530" s="36">
        <v>613.27099999999996</v>
      </c>
    </row>
    <row r="531" spans="1:5" ht="31.5" x14ac:dyDescent="0.25">
      <c r="A531" s="24">
        <f t="shared" si="13"/>
        <v>390</v>
      </c>
      <c r="B531" s="52" t="s">
        <v>330</v>
      </c>
      <c r="C531" s="29" t="s">
        <v>794</v>
      </c>
      <c r="D531" s="31" t="s">
        <v>804</v>
      </c>
      <c r="E531" s="36">
        <v>613.27099999999996</v>
      </c>
    </row>
    <row r="532" spans="1:5" ht="31.5" x14ac:dyDescent="0.25">
      <c r="A532" s="24">
        <f t="shared" si="13"/>
        <v>391</v>
      </c>
      <c r="B532" s="52" t="s">
        <v>330</v>
      </c>
      <c r="C532" s="29" t="s">
        <v>794</v>
      </c>
      <c r="D532" s="31" t="s">
        <v>805</v>
      </c>
      <c r="E532" s="36">
        <v>272.565</v>
      </c>
    </row>
    <row r="533" spans="1:5" x14ac:dyDescent="0.25">
      <c r="A533" s="87" t="s">
        <v>806</v>
      </c>
      <c r="B533" s="87"/>
      <c r="C533" s="87"/>
      <c r="D533" s="87"/>
      <c r="E533" s="54">
        <f>SUM(E534:E544)</f>
        <v>14173.370999999999</v>
      </c>
    </row>
    <row r="534" spans="1:5" ht="31.5" x14ac:dyDescent="0.25">
      <c r="A534" s="24">
        <f>A532+1</f>
        <v>392</v>
      </c>
      <c r="B534" s="52" t="s">
        <v>330</v>
      </c>
      <c r="C534" s="29" t="s">
        <v>807</v>
      </c>
      <c r="D534" s="31" t="s">
        <v>808</v>
      </c>
      <c r="E534" s="36">
        <v>2725.6489999999999</v>
      </c>
    </row>
    <row r="535" spans="1:5" ht="31.5" x14ac:dyDescent="0.25">
      <c r="A535" s="24">
        <f>A534+1</f>
        <v>393</v>
      </c>
      <c r="B535" s="52" t="s">
        <v>330</v>
      </c>
      <c r="C535" s="29" t="s">
        <v>807</v>
      </c>
      <c r="D535" s="31" t="s">
        <v>809</v>
      </c>
      <c r="E535" s="36">
        <v>681.41099999999994</v>
      </c>
    </row>
    <row r="536" spans="1:5" ht="31.5" x14ac:dyDescent="0.25">
      <c r="A536" s="24">
        <f t="shared" ref="A536:A544" si="14">A535+1</f>
        <v>394</v>
      </c>
      <c r="B536" s="52" t="s">
        <v>330</v>
      </c>
      <c r="C536" s="29" t="s">
        <v>807</v>
      </c>
      <c r="D536" s="31" t="s">
        <v>810</v>
      </c>
      <c r="E536" s="36">
        <v>2725.6489999999999</v>
      </c>
    </row>
    <row r="537" spans="1:5" ht="31.5" x14ac:dyDescent="0.25">
      <c r="A537" s="24">
        <f t="shared" si="14"/>
        <v>395</v>
      </c>
      <c r="B537" s="52" t="s">
        <v>330</v>
      </c>
      <c r="C537" s="29" t="s">
        <v>807</v>
      </c>
      <c r="D537" s="31" t="s">
        <v>811</v>
      </c>
      <c r="E537" s="36">
        <v>2725.6489999999999</v>
      </c>
    </row>
    <row r="538" spans="1:5" ht="31.5" x14ac:dyDescent="0.25">
      <c r="A538" s="24">
        <f t="shared" si="14"/>
        <v>396</v>
      </c>
      <c r="B538" s="52" t="s">
        <v>330</v>
      </c>
      <c r="C538" s="29" t="s">
        <v>807</v>
      </c>
      <c r="D538" s="31" t="s">
        <v>812</v>
      </c>
      <c r="E538" s="36">
        <v>545.13099999999997</v>
      </c>
    </row>
    <row r="539" spans="1:5" ht="31.5" x14ac:dyDescent="0.25">
      <c r="A539" s="24">
        <f t="shared" si="14"/>
        <v>397</v>
      </c>
      <c r="B539" s="52" t="s">
        <v>330</v>
      </c>
      <c r="C539" s="29" t="s">
        <v>807</v>
      </c>
      <c r="D539" s="31" t="s">
        <v>813</v>
      </c>
      <c r="E539" s="36">
        <v>681.41099999999994</v>
      </c>
    </row>
    <row r="540" spans="1:5" ht="31.5" x14ac:dyDescent="0.25">
      <c r="A540" s="24">
        <f t="shared" si="14"/>
        <v>398</v>
      </c>
      <c r="B540" s="52" t="s">
        <v>330</v>
      </c>
      <c r="C540" s="29" t="s">
        <v>807</v>
      </c>
      <c r="D540" s="31" t="s">
        <v>814</v>
      </c>
      <c r="E540" s="36">
        <v>272.565</v>
      </c>
    </row>
    <row r="541" spans="1:5" ht="31.5" x14ac:dyDescent="0.25">
      <c r="A541" s="24">
        <f t="shared" si="14"/>
        <v>399</v>
      </c>
      <c r="B541" s="52" t="s">
        <v>330</v>
      </c>
      <c r="C541" s="29" t="s">
        <v>807</v>
      </c>
      <c r="D541" s="31" t="s">
        <v>815</v>
      </c>
      <c r="E541" s="36">
        <v>136.28200000000001</v>
      </c>
    </row>
    <row r="542" spans="1:5" ht="31.5" x14ac:dyDescent="0.25">
      <c r="A542" s="24">
        <f t="shared" si="14"/>
        <v>400</v>
      </c>
      <c r="B542" s="52" t="s">
        <v>330</v>
      </c>
      <c r="C542" s="29" t="s">
        <v>807</v>
      </c>
      <c r="D542" s="31" t="s">
        <v>816</v>
      </c>
      <c r="E542" s="36">
        <v>136.28200000000001</v>
      </c>
    </row>
    <row r="543" spans="1:5" ht="31.5" x14ac:dyDescent="0.25">
      <c r="A543" s="24">
        <f t="shared" si="14"/>
        <v>401</v>
      </c>
      <c r="B543" s="52" t="s">
        <v>330</v>
      </c>
      <c r="C543" s="29" t="s">
        <v>807</v>
      </c>
      <c r="D543" s="31" t="s">
        <v>817</v>
      </c>
      <c r="E543" s="36">
        <v>2861.931</v>
      </c>
    </row>
    <row r="544" spans="1:5" ht="31.5" x14ac:dyDescent="0.25">
      <c r="A544" s="24">
        <f t="shared" si="14"/>
        <v>402</v>
      </c>
      <c r="B544" s="52" t="s">
        <v>330</v>
      </c>
      <c r="C544" s="29" t="s">
        <v>807</v>
      </c>
      <c r="D544" s="31" t="s">
        <v>818</v>
      </c>
      <c r="E544" s="36">
        <v>681.41099999999994</v>
      </c>
    </row>
    <row r="545" spans="1:5" x14ac:dyDescent="0.25">
      <c r="A545" s="87" t="s">
        <v>819</v>
      </c>
      <c r="B545" s="87"/>
      <c r="C545" s="87"/>
      <c r="D545" s="87"/>
      <c r="E545" s="54">
        <f>SUM(E546:E556)</f>
        <v>7195.7420000000002</v>
      </c>
    </row>
    <row r="546" spans="1:5" ht="31.5" x14ac:dyDescent="0.25">
      <c r="A546" s="24">
        <f>A544+1</f>
        <v>403</v>
      </c>
      <c r="B546" s="52" t="s">
        <v>330</v>
      </c>
      <c r="C546" s="29" t="s">
        <v>820</v>
      </c>
      <c r="D546" s="31" t="s">
        <v>821</v>
      </c>
      <c r="E546" s="36">
        <v>1226.5419999999999</v>
      </c>
    </row>
    <row r="547" spans="1:5" ht="31.5" x14ac:dyDescent="0.25">
      <c r="A547" s="24">
        <f>A546+1</f>
        <v>404</v>
      </c>
      <c r="B547" s="52" t="s">
        <v>330</v>
      </c>
      <c r="C547" s="29" t="s">
        <v>820</v>
      </c>
      <c r="D547" s="31" t="s">
        <v>822</v>
      </c>
      <c r="E547" s="36">
        <v>613.27099999999996</v>
      </c>
    </row>
    <row r="548" spans="1:5" ht="31.5" x14ac:dyDescent="0.25">
      <c r="A548" s="24">
        <f t="shared" ref="A548:A556" si="15">A547+1</f>
        <v>405</v>
      </c>
      <c r="B548" s="52" t="s">
        <v>330</v>
      </c>
      <c r="C548" s="29" t="s">
        <v>820</v>
      </c>
      <c r="D548" s="31" t="s">
        <v>823</v>
      </c>
      <c r="E548" s="36">
        <v>218.05099999999999</v>
      </c>
    </row>
    <row r="549" spans="1:5" ht="31.5" x14ac:dyDescent="0.25">
      <c r="A549" s="24">
        <f t="shared" si="15"/>
        <v>406</v>
      </c>
      <c r="B549" s="52" t="s">
        <v>330</v>
      </c>
      <c r="C549" s="29" t="s">
        <v>820</v>
      </c>
      <c r="D549" s="31" t="s">
        <v>824</v>
      </c>
      <c r="E549" s="36">
        <v>681.41099999999994</v>
      </c>
    </row>
    <row r="550" spans="1:5" ht="31.5" x14ac:dyDescent="0.25">
      <c r="A550" s="24">
        <f t="shared" si="15"/>
        <v>407</v>
      </c>
      <c r="B550" s="52" t="s">
        <v>330</v>
      </c>
      <c r="C550" s="29" t="s">
        <v>820</v>
      </c>
      <c r="D550" s="31" t="s">
        <v>825</v>
      </c>
      <c r="E550" s="36">
        <v>749.55399999999997</v>
      </c>
    </row>
    <row r="551" spans="1:5" ht="31.5" x14ac:dyDescent="0.25">
      <c r="A551" s="24">
        <f t="shared" si="15"/>
        <v>408</v>
      </c>
      <c r="B551" s="52" t="s">
        <v>330</v>
      </c>
      <c r="C551" s="29" t="s">
        <v>820</v>
      </c>
      <c r="D551" s="31" t="s">
        <v>826</v>
      </c>
      <c r="E551" s="36">
        <v>340.70699999999999</v>
      </c>
    </row>
    <row r="552" spans="1:5" ht="31.5" x14ac:dyDescent="0.25">
      <c r="A552" s="24">
        <f t="shared" si="15"/>
        <v>409</v>
      </c>
      <c r="B552" s="52" t="s">
        <v>330</v>
      </c>
      <c r="C552" s="29" t="s">
        <v>820</v>
      </c>
      <c r="D552" s="31" t="s">
        <v>827</v>
      </c>
      <c r="E552" s="36">
        <v>1580.877</v>
      </c>
    </row>
    <row r="553" spans="1:5" ht="31.5" x14ac:dyDescent="0.25">
      <c r="A553" s="24">
        <f t="shared" si="15"/>
        <v>410</v>
      </c>
      <c r="B553" s="52" t="s">
        <v>330</v>
      </c>
      <c r="C553" s="29" t="s">
        <v>820</v>
      </c>
      <c r="D553" s="31" t="s">
        <v>828</v>
      </c>
      <c r="E553" s="36">
        <v>313.44900000000001</v>
      </c>
    </row>
    <row r="554" spans="1:5" ht="31.5" x14ac:dyDescent="0.25">
      <c r="A554" s="24">
        <f t="shared" si="15"/>
        <v>411</v>
      </c>
      <c r="B554" s="52" t="s">
        <v>330</v>
      </c>
      <c r="C554" s="29" t="s">
        <v>820</v>
      </c>
      <c r="D554" s="31" t="s">
        <v>829</v>
      </c>
      <c r="E554" s="36">
        <v>340.70699999999999</v>
      </c>
    </row>
    <row r="555" spans="1:5" ht="31.5" x14ac:dyDescent="0.25">
      <c r="A555" s="24">
        <f t="shared" si="15"/>
        <v>412</v>
      </c>
      <c r="B555" s="52" t="s">
        <v>330</v>
      </c>
      <c r="C555" s="29" t="s">
        <v>820</v>
      </c>
      <c r="D555" s="31" t="s">
        <v>830</v>
      </c>
      <c r="E555" s="36">
        <v>449.73200000000003</v>
      </c>
    </row>
    <row r="556" spans="1:5" ht="31.5" x14ac:dyDescent="0.25">
      <c r="A556" s="24">
        <f t="shared" si="15"/>
        <v>413</v>
      </c>
      <c r="B556" s="52" t="s">
        <v>330</v>
      </c>
      <c r="C556" s="29" t="s">
        <v>820</v>
      </c>
      <c r="D556" s="31" t="s">
        <v>831</v>
      </c>
      <c r="E556" s="36">
        <v>681.44100000000003</v>
      </c>
    </row>
    <row r="557" spans="1:5" x14ac:dyDescent="0.25">
      <c r="A557" s="87" t="s">
        <v>832</v>
      </c>
      <c r="B557" s="87"/>
      <c r="C557" s="87"/>
      <c r="D557" s="87"/>
      <c r="E557" s="54">
        <f>SUM(E558:E560)</f>
        <v>7768.098</v>
      </c>
    </row>
    <row r="558" spans="1:5" ht="31.5" x14ac:dyDescent="0.25">
      <c r="A558" s="24">
        <f>A556+1</f>
        <v>414</v>
      </c>
      <c r="B558" s="52" t="s">
        <v>330</v>
      </c>
      <c r="C558" s="29" t="s">
        <v>833</v>
      </c>
      <c r="D558" s="31" t="s">
        <v>834</v>
      </c>
      <c r="E558" s="36">
        <v>6814.1220000000003</v>
      </c>
    </row>
    <row r="559" spans="1:5" ht="31.5" x14ac:dyDescent="0.25">
      <c r="A559" s="24">
        <f>A558+1</f>
        <v>415</v>
      </c>
      <c r="B559" s="52" t="s">
        <v>330</v>
      </c>
      <c r="C559" s="29" t="s">
        <v>833</v>
      </c>
      <c r="D559" s="31" t="s">
        <v>835</v>
      </c>
      <c r="E559" s="36">
        <v>681.41099999999994</v>
      </c>
    </row>
    <row r="560" spans="1:5" ht="31.5" x14ac:dyDescent="0.25">
      <c r="A560" s="24">
        <f>A559+1</f>
        <v>416</v>
      </c>
      <c r="B560" s="52" t="s">
        <v>330</v>
      </c>
      <c r="C560" s="29" t="s">
        <v>833</v>
      </c>
      <c r="D560" s="31" t="s">
        <v>836</v>
      </c>
      <c r="E560" s="36">
        <v>272.565</v>
      </c>
    </row>
    <row r="561" spans="1:5" x14ac:dyDescent="0.25">
      <c r="A561" s="87" t="s">
        <v>837</v>
      </c>
      <c r="B561" s="87"/>
      <c r="C561" s="87"/>
      <c r="D561" s="87"/>
      <c r="E561" s="54">
        <f>SUM(E562:E572)</f>
        <v>12728.782999999999</v>
      </c>
    </row>
    <row r="562" spans="1:5" ht="31.5" x14ac:dyDescent="0.25">
      <c r="A562" s="24">
        <f>A560+1</f>
        <v>417</v>
      </c>
      <c r="B562" s="52" t="s">
        <v>330</v>
      </c>
      <c r="C562" s="29" t="s">
        <v>838</v>
      </c>
      <c r="D562" s="31" t="s">
        <v>839</v>
      </c>
      <c r="E562" s="36">
        <v>1430.9659999999999</v>
      </c>
    </row>
    <row r="563" spans="1:5" ht="31.5" x14ac:dyDescent="0.25">
      <c r="A563" s="24">
        <f>A562+1</f>
        <v>418</v>
      </c>
      <c r="B563" s="52" t="s">
        <v>330</v>
      </c>
      <c r="C563" s="29" t="s">
        <v>838</v>
      </c>
      <c r="D563" s="31" t="s">
        <v>840</v>
      </c>
      <c r="E563" s="36">
        <v>476.99</v>
      </c>
    </row>
    <row r="564" spans="1:5" ht="31.5" x14ac:dyDescent="0.25">
      <c r="A564" s="24">
        <f t="shared" ref="A564:A572" si="16">A563+1</f>
        <v>419</v>
      </c>
      <c r="B564" s="52" t="s">
        <v>330</v>
      </c>
      <c r="C564" s="29" t="s">
        <v>838</v>
      </c>
      <c r="D564" s="31" t="s">
        <v>841</v>
      </c>
      <c r="E564" s="36">
        <v>735.92600000000004</v>
      </c>
    </row>
    <row r="565" spans="1:5" ht="31.5" x14ac:dyDescent="0.25">
      <c r="A565" s="24">
        <f t="shared" si="16"/>
        <v>420</v>
      </c>
      <c r="B565" s="52" t="s">
        <v>330</v>
      </c>
      <c r="C565" s="29" t="s">
        <v>838</v>
      </c>
      <c r="D565" s="31" t="s">
        <v>842</v>
      </c>
      <c r="E565" s="36">
        <v>1635.3889999999999</v>
      </c>
    </row>
    <row r="566" spans="1:5" ht="31.5" x14ac:dyDescent="0.25">
      <c r="A566" s="24">
        <f t="shared" si="16"/>
        <v>421</v>
      </c>
      <c r="B566" s="52" t="s">
        <v>330</v>
      </c>
      <c r="C566" s="29" t="s">
        <v>838</v>
      </c>
      <c r="D566" s="31" t="s">
        <v>843</v>
      </c>
      <c r="E566" s="36">
        <v>272.565</v>
      </c>
    </row>
    <row r="567" spans="1:5" ht="31.5" x14ac:dyDescent="0.25">
      <c r="A567" s="24">
        <f t="shared" si="16"/>
        <v>422</v>
      </c>
      <c r="B567" s="52" t="s">
        <v>330</v>
      </c>
      <c r="C567" s="29" t="s">
        <v>838</v>
      </c>
      <c r="D567" s="31" t="s">
        <v>844</v>
      </c>
      <c r="E567" s="36">
        <v>272.565</v>
      </c>
    </row>
    <row r="568" spans="1:5" ht="31.5" x14ac:dyDescent="0.25">
      <c r="A568" s="24">
        <f t="shared" si="16"/>
        <v>423</v>
      </c>
      <c r="B568" s="52" t="s">
        <v>330</v>
      </c>
      <c r="C568" s="29" t="s">
        <v>838</v>
      </c>
      <c r="D568" s="31" t="s">
        <v>845</v>
      </c>
      <c r="E568" s="36">
        <v>272.565</v>
      </c>
    </row>
    <row r="569" spans="1:5" ht="31.5" x14ac:dyDescent="0.25">
      <c r="A569" s="24">
        <f t="shared" si="16"/>
        <v>424</v>
      </c>
      <c r="B569" s="52" t="s">
        <v>330</v>
      </c>
      <c r="C569" s="29" t="s">
        <v>838</v>
      </c>
      <c r="D569" s="31" t="s">
        <v>846</v>
      </c>
      <c r="E569" s="36">
        <v>2316.8009999999999</v>
      </c>
    </row>
    <row r="570" spans="1:5" ht="31.5" x14ac:dyDescent="0.25">
      <c r="A570" s="24">
        <f t="shared" si="16"/>
        <v>425</v>
      </c>
      <c r="B570" s="52" t="s">
        <v>330</v>
      </c>
      <c r="C570" s="29" t="s">
        <v>838</v>
      </c>
      <c r="D570" s="31" t="s">
        <v>847</v>
      </c>
      <c r="E570" s="36">
        <v>953.97699999999998</v>
      </c>
    </row>
    <row r="571" spans="1:5" ht="31.5" x14ac:dyDescent="0.25">
      <c r="A571" s="24">
        <f t="shared" si="16"/>
        <v>426</v>
      </c>
      <c r="B571" s="52" t="s">
        <v>330</v>
      </c>
      <c r="C571" s="29" t="s">
        <v>838</v>
      </c>
      <c r="D571" s="31" t="s">
        <v>848</v>
      </c>
      <c r="E571" s="36">
        <v>2998.2150000000001</v>
      </c>
    </row>
    <row r="572" spans="1:5" ht="31.5" x14ac:dyDescent="0.25">
      <c r="A572" s="24">
        <f t="shared" si="16"/>
        <v>427</v>
      </c>
      <c r="B572" s="52" t="s">
        <v>330</v>
      </c>
      <c r="C572" s="29" t="s">
        <v>838</v>
      </c>
      <c r="D572" s="31" t="s">
        <v>849</v>
      </c>
      <c r="E572" s="36">
        <v>1362.8240000000001</v>
      </c>
    </row>
    <row r="573" spans="1:5" x14ac:dyDescent="0.25">
      <c r="A573" s="87" t="s">
        <v>118</v>
      </c>
      <c r="B573" s="87"/>
      <c r="C573" s="87"/>
      <c r="D573" s="87"/>
      <c r="E573" s="54">
        <f>E574+E583</f>
        <v>13730.460999999999</v>
      </c>
    </row>
    <row r="574" spans="1:5" x14ac:dyDescent="0.25">
      <c r="A574" s="87" t="s">
        <v>850</v>
      </c>
      <c r="B574" s="87"/>
      <c r="C574" s="87"/>
      <c r="D574" s="87"/>
      <c r="E574" s="54">
        <f>SUM(E575:E582)</f>
        <v>11461.357</v>
      </c>
    </row>
    <row r="575" spans="1:5" ht="31.5" x14ac:dyDescent="0.25">
      <c r="A575" s="24">
        <f>A572+1</f>
        <v>428</v>
      </c>
      <c r="B575" s="52" t="s">
        <v>330</v>
      </c>
      <c r="C575" s="29" t="s">
        <v>851</v>
      </c>
      <c r="D575" s="31" t="s">
        <v>852</v>
      </c>
      <c r="E575" s="36">
        <v>1008.491</v>
      </c>
    </row>
    <row r="576" spans="1:5" ht="31.5" x14ac:dyDescent="0.25">
      <c r="A576" s="24">
        <f>A575+1</f>
        <v>429</v>
      </c>
      <c r="B576" s="52" t="s">
        <v>330</v>
      </c>
      <c r="C576" s="29" t="s">
        <v>851</v>
      </c>
      <c r="D576" s="31" t="s">
        <v>853</v>
      </c>
      <c r="E576" s="36">
        <v>2521.2249999999999</v>
      </c>
    </row>
    <row r="577" spans="1:5" ht="31.5" x14ac:dyDescent="0.25">
      <c r="A577" s="24">
        <f t="shared" ref="A577:A582" si="17">A576+1</f>
        <v>430</v>
      </c>
      <c r="B577" s="52" t="s">
        <v>330</v>
      </c>
      <c r="C577" s="29" t="s">
        <v>851</v>
      </c>
      <c r="D577" s="31" t="s">
        <v>854</v>
      </c>
      <c r="E577" s="36">
        <v>1362.8240000000001</v>
      </c>
    </row>
    <row r="578" spans="1:5" ht="31.5" x14ac:dyDescent="0.25">
      <c r="A578" s="24">
        <f t="shared" si="17"/>
        <v>431</v>
      </c>
      <c r="B578" s="52" t="s">
        <v>330</v>
      </c>
      <c r="C578" s="29" t="s">
        <v>851</v>
      </c>
      <c r="D578" s="31" t="s">
        <v>855</v>
      </c>
      <c r="E578" s="36">
        <v>2412.1999999999998</v>
      </c>
    </row>
    <row r="579" spans="1:5" ht="31.5" x14ac:dyDescent="0.25">
      <c r="A579" s="24">
        <f t="shared" si="17"/>
        <v>432</v>
      </c>
      <c r="B579" s="52" t="s">
        <v>330</v>
      </c>
      <c r="C579" s="29" t="s">
        <v>851</v>
      </c>
      <c r="D579" s="31" t="s">
        <v>856</v>
      </c>
      <c r="E579" s="36">
        <v>1240.171</v>
      </c>
    </row>
    <row r="580" spans="1:5" ht="31.5" x14ac:dyDescent="0.25">
      <c r="A580" s="24">
        <f t="shared" si="17"/>
        <v>433</v>
      </c>
      <c r="B580" s="52" t="s">
        <v>330</v>
      </c>
      <c r="C580" s="29" t="s">
        <v>851</v>
      </c>
      <c r="D580" s="31" t="s">
        <v>857</v>
      </c>
      <c r="E580" s="36">
        <v>408.84800000000001</v>
      </c>
    </row>
    <row r="581" spans="1:5" ht="31.5" x14ac:dyDescent="0.25">
      <c r="A581" s="24">
        <f t="shared" si="17"/>
        <v>434</v>
      </c>
      <c r="B581" s="52" t="s">
        <v>330</v>
      </c>
      <c r="C581" s="29" t="s">
        <v>851</v>
      </c>
      <c r="D581" s="31" t="s">
        <v>858</v>
      </c>
      <c r="E581" s="36">
        <v>695.04100000000005</v>
      </c>
    </row>
    <row r="582" spans="1:5" ht="31.5" x14ac:dyDescent="0.25">
      <c r="A582" s="24">
        <f t="shared" si="17"/>
        <v>435</v>
      </c>
      <c r="B582" s="52" t="s">
        <v>330</v>
      </c>
      <c r="C582" s="29" t="s">
        <v>851</v>
      </c>
      <c r="D582" s="31" t="s">
        <v>859</v>
      </c>
      <c r="E582" s="36">
        <v>1812.557</v>
      </c>
    </row>
    <row r="583" spans="1:5" x14ac:dyDescent="0.25">
      <c r="A583" s="87" t="s">
        <v>119</v>
      </c>
      <c r="B583" s="87"/>
      <c r="C583" s="87"/>
      <c r="D583" s="87"/>
      <c r="E583" s="54">
        <f>SUM(E584:E587)</f>
        <v>2269.1040000000003</v>
      </c>
    </row>
    <row r="584" spans="1:5" ht="31.5" x14ac:dyDescent="0.25">
      <c r="A584" s="24">
        <f>A582+1</f>
        <v>436</v>
      </c>
      <c r="B584" s="52" t="s">
        <v>330</v>
      </c>
      <c r="C584" s="29" t="s">
        <v>120</v>
      </c>
      <c r="D584" s="31" t="s">
        <v>860</v>
      </c>
      <c r="E584" s="36">
        <v>354.334</v>
      </c>
    </row>
    <row r="585" spans="1:5" ht="31.5" x14ac:dyDescent="0.25">
      <c r="A585" s="24">
        <f>A584+1</f>
        <v>437</v>
      </c>
      <c r="B585" s="52" t="s">
        <v>330</v>
      </c>
      <c r="C585" s="29" t="s">
        <v>120</v>
      </c>
      <c r="D585" s="31" t="s">
        <v>861</v>
      </c>
      <c r="E585" s="36">
        <v>279.37900000000002</v>
      </c>
    </row>
    <row r="586" spans="1:5" ht="31.5" x14ac:dyDescent="0.25">
      <c r="A586" s="24">
        <f>A585+1</f>
        <v>438</v>
      </c>
      <c r="B586" s="52" t="s">
        <v>330</v>
      </c>
      <c r="C586" s="29" t="s">
        <v>120</v>
      </c>
      <c r="D586" s="31" t="s">
        <v>862</v>
      </c>
      <c r="E586" s="36">
        <v>252.124</v>
      </c>
    </row>
    <row r="587" spans="1:5" ht="31.5" x14ac:dyDescent="0.25">
      <c r="A587" s="24">
        <f>A586+1</f>
        <v>439</v>
      </c>
      <c r="B587" s="52" t="s">
        <v>330</v>
      </c>
      <c r="C587" s="29" t="s">
        <v>120</v>
      </c>
      <c r="D587" s="31" t="s">
        <v>863</v>
      </c>
      <c r="E587" s="36">
        <v>1383.2670000000001</v>
      </c>
    </row>
    <row r="588" spans="1:5" x14ac:dyDescent="0.25">
      <c r="A588" s="87" t="s">
        <v>124</v>
      </c>
      <c r="B588" s="87"/>
      <c r="C588" s="87"/>
      <c r="D588" s="87"/>
      <c r="E588" s="54">
        <f>E589+E593+E595+E597</f>
        <v>8846.889000000001</v>
      </c>
    </row>
    <row r="589" spans="1:5" x14ac:dyDescent="0.25">
      <c r="A589" s="87" t="s">
        <v>864</v>
      </c>
      <c r="B589" s="87"/>
      <c r="C589" s="87"/>
      <c r="D589" s="87"/>
      <c r="E589" s="54">
        <f>E590+E591+E592</f>
        <v>7621.71</v>
      </c>
    </row>
    <row r="590" spans="1:5" ht="31.5" x14ac:dyDescent="0.25">
      <c r="A590" s="24">
        <f>A587+1</f>
        <v>440</v>
      </c>
      <c r="B590" s="52" t="s">
        <v>330</v>
      </c>
      <c r="C590" s="29" t="s">
        <v>865</v>
      </c>
      <c r="D590" s="31" t="s">
        <v>866</v>
      </c>
      <c r="E590" s="36">
        <v>272.565</v>
      </c>
    </row>
    <row r="591" spans="1:5" ht="31.5" x14ac:dyDescent="0.25">
      <c r="A591" s="24">
        <f>A590+1</f>
        <v>441</v>
      </c>
      <c r="B591" s="52" t="s">
        <v>330</v>
      </c>
      <c r="C591" s="29" t="s">
        <v>865</v>
      </c>
      <c r="D591" s="31" t="s">
        <v>867</v>
      </c>
      <c r="E591" s="36">
        <v>4899.3540000000003</v>
      </c>
    </row>
    <row r="592" spans="1:5" ht="31.5" x14ac:dyDescent="0.25">
      <c r="A592" s="24">
        <f>A591+1</f>
        <v>442</v>
      </c>
      <c r="B592" s="52" t="s">
        <v>330</v>
      </c>
      <c r="C592" s="29" t="s">
        <v>865</v>
      </c>
      <c r="D592" s="31" t="s">
        <v>868</v>
      </c>
      <c r="E592" s="36">
        <v>2449.7910000000002</v>
      </c>
    </row>
    <row r="593" spans="1:5" x14ac:dyDescent="0.25">
      <c r="A593" s="87" t="s">
        <v>869</v>
      </c>
      <c r="B593" s="87"/>
      <c r="C593" s="87"/>
      <c r="D593" s="87"/>
      <c r="E593" s="54">
        <f>E594</f>
        <v>136.28299999999999</v>
      </c>
    </row>
    <row r="594" spans="1:5" ht="31.5" x14ac:dyDescent="0.25">
      <c r="A594" s="24">
        <f>A592+1</f>
        <v>443</v>
      </c>
      <c r="B594" s="52" t="s">
        <v>330</v>
      </c>
      <c r="C594" s="29" t="s">
        <v>870</v>
      </c>
      <c r="D594" s="31" t="s">
        <v>871</v>
      </c>
      <c r="E594" s="36">
        <v>136.28299999999999</v>
      </c>
    </row>
    <row r="595" spans="1:5" x14ac:dyDescent="0.25">
      <c r="A595" s="87" t="s">
        <v>125</v>
      </c>
      <c r="B595" s="87"/>
      <c r="C595" s="87"/>
      <c r="D595" s="87"/>
      <c r="E595" s="54">
        <f>E596</f>
        <v>938.98500000000001</v>
      </c>
    </row>
    <row r="596" spans="1:5" ht="31.5" x14ac:dyDescent="0.25">
      <c r="A596" s="24">
        <f>A594+1</f>
        <v>444</v>
      </c>
      <c r="B596" s="52" t="s">
        <v>330</v>
      </c>
      <c r="C596" s="29" t="s">
        <v>126</v>
      </c>
      <c r="D596" s="31" t="s">
        <v>872</v>
      </c>
      <c r="E596" s="36">
        <v>938.98500000000001</v>
      </c>
    </row>
    <row r="597" spans="1:5" x14ac:dyDescent="0.25">
      <c r="A597" s="87" t="s">
        <v>873</v>
      </c>
      <c r="B597" s="87"/>
      <c r="C597" s="87"/>
      <c r="D597" s="87"/>
      <c r="E597" s="54">
        <f>E598</f>
        <v>149.911</v>
      </c>
    </row>
    <row r="598" spans="1:5" ht="31.5" x14ac:dyDescent="0.25">
      <c r="A598" s="24">
        <f>A596+1</f>
        <v>445</v>
      </c>
      <c r="B598" s="52" t="s">
        <v>330</v>
      </c>
      <c r="C598" s="29" t="s">
        <v>874</v>
      </c>
      <c r="D598" s="31" t="s">
        <v>875</v>
      </c>
      <c r="E598" s="36">
        <v>149.911</v>
      </c>
    </row>
    <row r="599" spans="1:5" x14ac:dyDescent="0.25">
      <c r="A599" s="87" t="s">
        <v>128</v>
      </c>
      <c r="B599" s="87"/>
      <c r="C599" s="87"/>
      <c r="D599" s="87"/>
      <c r="E599" s="54">
        <f>E600</f>
        <v>12627.648000000001</v>
      </c>
    </row>
    <row r="600" spans="1:5" x14ac:dyDescent="0.25">
      <c r="A600" s="87" t="s">
        <v>143</v>
      </c>
      <c r="B600" s="87"/>
      <c r="C600" s="87"/>
      <c r="D600" s="87"/>
      <c r="E600" s="54">
        <f>E601+E602+E603</f>
        <v>12627.648000000001</v>
      </c>
    </row>
    <row r="601" spans="1:5" ht="31.5" x14ac:dyDescent="0.25">
      <c r="A601" s="24">
        <f>A598+1</f>
        <v>446</v>
      </c>
      <c r="B601" s="52" t="s">
        <v>330</v>
      </c>
      <c r="C601" s="29" t="s">
        <v>144</v>
      </c>
      <c r="D601" s="31" t="s">
        <v>876</v>
      </c>
      <c r="E601" s="36">
        <v>1955.6279999999999</v>
      </c>
    </row>
    <row r="602" spans="1:5" ht="31.5" x14ac:dyDescent="0.25">
      <c r="A602" s="24">
        <f>A601+1</f>
        <v>447</v>
      </c>
      <c r="B602" s="52" t="s">
        <v>330</v>
      </c>
      <c r="C602" s="29" t="s">
        <v>144</v>
      </c>
      <c r="D602" s="31" t="s">
        <v>877</v>
      </c>
      <c r="E602" s="36">
        <v>1833.4010000000001</v>
      </c>
    </row>
    <row r="603" spans="1:5" ht="47.25" x14ac:dyDescent="0.25">
      <c r="A603" s="24">
        <f>A602+1</f>
        <v>448</v>
      </c>
      <c r="B603" s="52" t="s">
        <v>330</v>
      </c>
      <c r="C603" s="29" t="s">
        <v>144</v>
      </c>
      <c r="D603" s="31" t="s">
        <v>878</v>
      </c>
      <c r="E603" s="36">
        <v>8838.6190000000006</v>
      </c>
    </row>
    <row r="604" spans="1:5" x14ac:dyDescent="0.25">
      <c r="A604" s="87" t="s">
        <v>879</v>
      </c>
      <c r="B604" s="87"/>
      <c r="C604" s="87"/>
      <c r="D604" s="87"/>
      <c r="E604" s="54">
        <f>E605+E606+E607+E608+E609+E610</f>
        <v>10863.175999999999</v>
      </c>
    </row>
    <row r="605" spans="1:5" ht="31.5" x14ac:dyDescent="0.25">
      <c r="A605" s="24">
        <f>A603+1</f>
        <v>449</v>
      </c>
      <c r="B605" s="52" t="s">
        <v>330</v>
      </c>
      <c r="C605" s="29" t="s">
        <v>174</v>
      </c>
      <c r="D605" s="31" t="s">
        <v>880</v>
      </c>
      <c r="E605" s="36">
        <v>2362.4670000000001</v>
      </c>
    </row>
    <row r="606" spans="1:5" ht="31.5" x14ac:dyDescent="0.25">
      <c r="A606" s="24">
        <f>A605+1</f>
        <v>450</v>
      </c>
      <c r="B606" s="52" t="s">
        <v>330</v>
      </c>
      <c r="C606" s="29" t="s">
        <v>174</v>
      </c>
      <c r="D606" s="31" t="s">
        <v>881</v>
      </c>
      <c r="E606" s="36">
        <v>953.09900000000005</v>
      </c>
    </row>
    <row r="607" spans="1:5" ht="31.5" x14ac:dyDescent="0.25">
      <c r="A607" s="24">
        <f>A606+1</f>
        <v>451</v>
      </c>
      <c r="B607" s="52" t="s">
        <v>330</v>
      </c>
      <c r="C607" s="29" t="s">
        <v>174</v>
      </c>
      <c r="D607" s="31" t="s">
        <v>882</v>
      </c>
      <c r="E607" s="36">
        <v>1242.5899999999999</v>
      </c>
    </row>
    <row r="608" spans="1:5" ht="31.5" x14ac:dyDescent="0.25">
      <c r="A608" s="24">
        <f>A607+1</f>
        <v>452</v>
      </c>
      <c r="B608" s="52" t="s">
        <v>330</v>
      </c>
      <c r="C608" s="29" t="s">
        <v>174</v>
      </c>
      <c r="D608" s="31" t="s">
        <v>883</v>
      </c>
      <c r="E608" s="36">
        <v>3689.8679999999999</v>
      </c>
    </row>
    <row r="609" spans="1:8" ht="31.5" x14ac:dyDescent="0.25">
      <c r="A609" s="24">
        <f>A608+1</f>
        <v>453</v>
      </c>
      <c r="B609" s="52" t="s">
        <v>330</v>
      </c>
      <c r="C609" s="29" t="s">
        <v>174</v>
      </c>
      <c r="D609" s="31" t="s">
        <v>884</v>
      </c>
      <c r="E609" s="36">
        <v>743.10900000000004</v>
      </c>
    </row>
    <row r="610" spans="1:8" ht="31.5" x14ac:dyDescent="0.25">
      <c r="A610" s="24">
        <f>A609+1</f>
        <v>454</v>
      </c>
      <c r="B610" s="52" t="s">
        <v>330</v>
      </c>
      <c r="C610" s="29" t="s">
        <v>174</v>
      </c>
      <c r="D610" s="31" t="s">
        <v>885</v>
      </c>
      <c r="E610" s="36">
        <v>1872.0429999999999</v>
      </c>
    </row>
    <row r="611" spans="1:8" x14ac:dyDescent="0.25">
      <c r="A611" s="79" t="s">
        <v>253</v>
      </c>
      <c r="B611" s="79"/>
      <c r="C611" s="79"/>
      <c r="D611" s="79"/>
      <c r="E611" s="55">
        <f>E604+E599+E588+E573+E507+E502+E497+E490+E414+E412+E386+E376+E298+E265+E256+E249+E205+E128+E106+E103+E99+E79</f>
        <v>960620.50699999998</v>
      </c>
    </row>
    <row r="612" spans="1:8" ht="49.5" customHeight="1" x14ac:dyDescent="0.25">
      <c r="A612" s="94" t="s">
        <v>886</v>
      </c>
      <c r="B612" s="94"/>
      <c r="C612" s="94"/>
      <c r="D612" s="94"/>
      <c r="E612" s="94"/>
      <c r="G612" s="46"/>
      <c r="H612" s="47"/>
    </row>
    <row r="613" spans="1:8" x14ac:dyDescent="0.25">
      <c r="A613" s="87" t="s">
        <v>247</v>
      </c>
      <c r="B613" s="87"/>
      <c r="C613" s="87"/>
      <c r="D613" s="87"/>
      <c r="E613" s="54">
        <f>E614+E617</f>
        <v>19778.446</v>
      </c>
      <c r="G613" s="46"/>
      <c r="H613" s="47"/>
    </row>
    <row r="614" spans="1:8" x14ac:dyDescent="0.25">
      <c r="A614" s="87" t="s">
        <v>566</v>
      </c>
      <c r="B614" s="87"/>
      <c r="C614" s="87"/>
      <c r="D614" s="87"/>
      <c r="E614" s="54">
        <f>E615+E616</f>
        <v>5790.0969999999998</v>
      </c>
      <c r="G614" s="46"/>
      <c r="H614" s="47"/>
    </row>
    <row r="615" spans="1:8" ht="31.5" x14ac:dyDescent="0.25">
      <c r="A615" s="24">
        <v>455</v>
      </c>
      <c r="B615" s="24" t="s">
        <v>887</v>
      </c>
      <c r="C615" s="29" t="s">
        <v>567</v>
      </c>
      <c r="D615" s="31" t="s">
        <v>888</v>
      </c>
      <c r="E615" s="36">
        <v>2237.0830000000001</v>
      </c>
      <c r="G615" s="46"/>
      <c r="H615" s="47"/>
    </row>
    <row r="616" spans="1:8" ht="31.5" x14ac:dyDescent="0.25">
      <c r="A616" s="24">
        <v>456</v>
      </c>
      <c r="B616" s="24" t="s">
        <v>887</v>
      </c>
      <c r="C616" s="29" t="s">
        <v>567</v>
      </c>
      <c r="D616" s="31" t="s">
        <v>889</v>
      </c>
      <c r="E616" s="36">
        <v>3553.0140000000001</v>
      </c>
      <c r="G616" s="46"/>
      <c r="H616" s="47"/>
    </row>
    <row r="617" spans="1:8" x14ac:dyDescent="0.25">
      <c r="A617" s="87" t="s">
        <v>248</v>
      </c>
      <c r="B617" s="87"/>
      <c r="C617" s="87"/>
      <c r="D617" s="87"/>
      <c r="E617" s="54">
        <f>E618+E619+E620+E621+E622</f>
        <v>13988.349</v>
      </c>
      <c r="G617" s="46"/>
      <c r="H617" s="47"/>
    </row>
    <row r="618" spans="1:8" ht="31.5" x14ac:dyDescent="0.25">
      <c r="A618" s="24">
        <f>A616+1</f>
        <v>457</v>
      </c>
      <c r="B618" s="24" t="s">
        <v>887</v>
      </c>
      <c r="C618" s="29" t="s">
        <v>249</v>
      </c>
      <c r="D618" s="31" t="s">
        <v>890</v>
      </c>
      <c r="E618" s="36">
        <v>3421.4209999999998</v>
      </c>
      <c r="G618" s="46"/>
      <c r="H618" s="47"/>
    </row>
    <row r="619" spans="1:8" ht="31.5" x14ac:dyDescent="0.25">
      <c r="A619" s="24">
        <f>A618+1</f>
        <v>458</v>
      </c>
      <c r="B619" s="24" t="s">
        <v>887</v>
      </c>
      <c r="C619" s="29" t="s">
        <v>249</v>
      </c>
      <c r="D619" s="31" t="s">
        <v>891</v>
      </c>
      <c r="E619" s="36">
        <v>3316.1469999999999</v>
      </c>
      <c r="G619" s="46"/>
      <c r="H619" s="47"/>
    </row>
    <row r="620" spans="1:8" ht="31.5" x14ac:dyDescent="0.25">
      <c r="A620" s="24">
        <f>A619+1</f>
        <v>459</v>
      </c>
      <c r="B620" s="24" t="s">
        <v>887</v>
      </c>
      <c r="C620" s="29" t="s">
        <v>249</v>
      </c>
      <c r="D620" s="31" t="s">
        <v>892</v>
      </c>
      <c r="E620" s="36">
        <v>3342.4650000000001</v>
      </c>
      <c r="G620" s="46"/>
      <c r="H620" s="47"/>
    </row>
    <row r="621" spans="1:8" ht="31.5" x14ac:dyDescent="0.25">
      <c r="A621" s="24">
        <f>A620+1</f>
        <v>460</v>
      </c>
      <c r="B621" s="24" t="s">
        <v>887</v>
      </c>
      <c r="C621" s="29" t="s">
        <v>249</v>
      </c>
      <c r="D621" s="31" t="s">
        <v>893</v>
      </c>
      <c r="E621" s="36">
        <v>1671.2329999999999</v>
      </c>
      <c r="G621" s="46"/>
      <c r="H621" s="47"/>
    </row>
    <row r="622" spans="1:8" ht="31.5" x14ac:dyDescent="0.25">
      <c r="A622" s="24">
        <f>A621+1</f>
        <v>461</v>
      </c>
      <c r="B622" s="24" t="s">
        <v>887</v>
      </c>
      <c r="C622" s="29" t="s">
        <v>249</v>
      </c>
      <c r="D622" s="31" t="s">
        <v>894</v>
      </c>
      <c r="E622" s="36">
        <v>2237.0830000000001</v>
      </c>
      <c r="G622" s="46"/>
      <c r="H622" s="47"/>
    </row>
    <row r="623" spans="1:8" x14ac:dyDescent="0.25">
      <c r="A623" s="87" t="s">
        <v>275</v>
      </c>
      <c r="B623" s="87"/>
      <c r="C623" s="87"/>
      <c r="D623" s="87"/>
      <c r="E623" s="54">
        <f>E624+E626+E628+E631+E634+E636+E638+E640</f>
        <v>64141.657000000007</v>
      </c>
      <c r="G623" s="46"/>
      <c r="H623" s="47"/>
    </row>
    <row r="624" spans="1:8" x14ac:dyDescent="0.25">
      <c r="A624" s="87" t="s">
        <v>276</v>
      </c>
      <c r="B624" s="87"/>
      <c r="C624" s="87"/>
      <c r="D624" s="87"/>
      <c r="E624" s="54">
        <f>E625</f>
        <v>7526.1130000000003</v>
      </c>
    </row>
    <row r="625" spans="1:5" ht="31.5" x14ac:dyDescent="0.25">
      <c r="A625" s="24">
        <f>A622+1</f>
        <v>462</v>
      </c>
      <c r="B625" s="24" t="s">
        <v>887</v>
      </c>
      <c r="C625" s="29" t="s">
        <v>277</v>
      </c>
      <c r="D625" s="31" t="s">
        <v>895</v>
      </c>
      <c r="E625" s="36">
        <v>7526.1130000000003</v>
      </c>
    </row>
    <row r="626" spans="1:5" x14ac:dyDescent="0.25">
      <c r="A626" s="87" t="s">
        <v>284</v>
      </c>
      <c r="B626" s="87"/>
      <c r="C626" s="87"/>
      <c r="D626" s="87"/>
      <c r="E626" s="54">
        <f>E627</f>
        <v>4076.6439999999998</v>
      </c>
    </row>
    <row r="627" spans="1:5" ht="31.5" x14ac:dyDescent="0.25">
      <c r="A627" s="24">
        <f>A625+1</f>
        <v>463</v>
      </c>
      <c r="B627" s="24" t="s">
        <v>887</v>
      </c>
      <c r="C627" s="29" t="s">
        <v>285</v>
      </c>
      <c r="D627" s="31" t="s">
        <v>896</v>
      </c>
      <c r="E627" s="36">
        <v>4076.6439999999998</v>
      </c>
    </row>
    <row r="628" spans="1:5" x14ac:dyDescent="0.25">
      <c r="A628" s="87" t="s">
        <v>287</v>
      </c>
      <c r="B628" s="87"/>
      <c r="C628" s="87"/>
      <c r="D628" s="87"/>
      <c r="E628" s="54">
        <f>E629+E630</f>
        <v>8740.6410000000014</v>
      </c>
    </row>
    <row r="629" spans="1:5" ht="31.5" x14ac:dyDescent="0.25">
      <c r="A629" s="24">
        <f>A627+1</f>
        <v>464</v>
      </c>
      <c r="B629" s="24" t="s">
        <v>887</v>
      </c>
      <c r="C629" s="29" t="s">
        <v>288</v>
      </c>
      <c r="D629" s="31" t="s">
        <v>897</v>
      </c>
      <c r="E629" s="36">
        <v>8466.8780000000006</v>
      </c>
    </row>
    <row r="630" spans="1:5" ht="47.25" x14ac:dyDescent="0.25">
      <c r="A630" s="24">
        <f>A629+1</f>
        <v>465</v>
      </c>
      <c r="B630" s="24" t="s">
        <v>887</v>
      </c>
      <c r="C630" s="29" t="s">
        <v>288</v>
      </c>
      <c r="D630" s="31" t="s">
        <v>898</v>
      </c>
      <c r="E630" s="36">
        <v>273.76299999999998</v>
      </c>
    </row>
    <row r="631" spans="1:5" x14ac:dyDescent="0.25">
      <c r="A631" s="87" t="s">
        <v>292</v>
      </c>
      <c r="B631" s="87"/>
      <c r="C631" s="87"/>
      <c r="D631" s="87"/>
      <c r="E631" s="54">
        <f>E632+E633</f>
        <v>11749.562</v>
      </c>
    </row>
    <row r="632" spans="1:5" ht="31.5" x14ac:dyDescent="0.25">
      <c r="A632" s="24">
        <f>A630+1</f>
        <v>466</v>
      </c>
      <c r="B632" s="24" t="s">
        <v>887</v>
      </c>
      <c r="C632" s="29" t="s">
        <v>293</v>
      </c>
      <c r="D632" s="31" t="s">
        <v>899</v>
      </c>
      <c r="E632" s="36">
        <v>10975.582</v>
      </c>
    </row>
    <row r="633" spans="1:5" ht="31.5" x14ac:dyDescent="0.25">
      <c r="A633" s="24">
        <f>A632+1</f>
        <v>467</v>
      </c>
      <c r="B633" s="24" t="s">
        <v>887</v>
      </c>
      <c r="C633" s="29" t="s">
        <v>293</v>
      </c>
      <c r="D633" s="31" t="s">
        <v>900</v>
      </c>
      <c r="E633" s="36">
        <v>773.98</v>
      </c>
    </row>
    <row r="634" spans="1:5" x14ac:dyDescent="0.25">
      <c r="A634" s="87" t="s">
        <v>295</v>
      </c>
      <c r="B634" s="87"/>
      <c r="C634" s="87"/>
      <c r="D634" s="87"/>
      <c r="E634" s="54">
        <f>E635</f>
        <v>6616.7070000000003</v>
      </c>
    </row>
    <row r="635" spans="1:5" ht="31.5" x14ac:dyDescent="0.25">
      <c r="A635" s="24">
        <f>A633+1</f>
        <v>468</v>
      </c>
      <c r="B635" s="24" t="s">
        <v>887</v>
      </c>
      <c r="C635" s="29" t="s">
        <v>296</v>
      </c>
      <c r="D635" s="31" t="s">
        <v>901</v>
      </c>
      <c r="E635" s="36">
        <v>6616.7070000000003</v>
      </c>
    </row>
    <row r="636" spans="1:5" x14ac:dyDescent="0.25">
      <c r="A636" s="87" t="s">
        <v>299</v>
      </c>
      <c r="B636" s="87"/>
      <c r="C636" s="87"/>
      <c r="D636" s="87"/>
      <c r="E636" s="54">
        <f>E637</f>
        <v>7118.4489999999996</v>
      </c>
    </row>
    <row r="637" spans="1:5" ht="31.5" x14ac:dyDescent="0.25">
      <c r="A637" s="24">
        <f>A635+1</f>
        <v>469</v>
      </c>
      <c r="B637" s="24" t="s">
        <v>887</v>
      </c>
      <c r="C637" s="29" t="s">
        <v>300</v>
      </c>
      <c r="D637" s="31" t="s">
        <v>902</v>
      </c>
      <c r="E637" s="36">
        <v>7118.4489999999996</v>
      </c>
    </row>
    <row r="638" spans="1:5" x14ac:dyDescent="0.25">
      <c r="A638" s="87" t="s">
        <v>302</v>
      </c>
      <c r="B638" s="87"/>
      <c r="C638" s="87"/>
      <c r="D638" s="87"/>
      <c r="E638" s="54">
        <f>E639</f>
        <v>7839.701</v>
      </c>
    </row>
    <row r="639" spans="1:5" ht="31.5" x14ac:dyDescent="0.25">
      <c r="A639" s="24">
        <f>A637+1</f>
        <v>470</v>
      </c>
      <c r="B639" s="24" t="s">
        <v>887</v>
      </c>
      <c r="C639" s="29" t="s">
        <v>303</v>
      </c>
      <c r="D639" s="31" t="s">
        <v>903</v>
      </c>
      <c r="E639" s="36">
        <v>7839.701</v>
      </c>
    </row>
    <row r="640" spans="1:5" x14ac:dyDescent="0.25">
      <c r="A640" s="87" t="s">
        <v>306</v>
      </c>
      <c r="B640" s="87"/>
      <c r="C640" s="87"/>
      <c r="D640" s="87"/>
      <c r="E640" s="54">
        <f>E641</f>
        <v>10473.84</v>
      </c>
    </row>
    <row r="641" spans="1:5" ht="31.5" x14ac:dyDescent="0.25">
      <c r="A641" s="24">
        <f>A639+1</f>
        <v>471</v>
      </c>
      <c r="B641" s="24" t="s">
        <v>887</v>
      </c>
      <c r="C641" s="29" t="s">
        <v>307</v>
      </c>
      <c r="D641" s="31" t="s">
        <v>904</v>
      </c>
      <c r="E641" s="36">
        <v>10473.84</v>
      </c>
    </row>
    <row r="642" spans="1:5" x14ac:dyDescent="0.25">
      <c r="A642" s="87" t="s">
        <v>87</v>
      </c>
      <c r="B642" s="87"/>
      <c r="C642" s="87"/>
      <c r="D642" s="87"/>
      <c r="E642" s="54">
        <f>E643</f>
        <v>5166.7150000000001</v>
      </c>
    </row>
    <row r="643" spans="1:5" x14ac:dyDescent="0.25">
      <c r="A643" s="87" t="s">
        <v>88</v>
      </c>
      <c r="B643" s="87"/>
      <c r="C643" s="87"/>
      <c r="D643" s="87"/>
      <c r="E643" s="54">
        <f>E644</f>
        <v>5166.7150000000001</v>
      </c>
    </row>
    <row r="644" spans="1:5" ht="31.5" x14ac:dyDescent="0.25">
      <c r="A644" s="24">
        <f>A641+1</f>
        <v>472</v>
      </c>
      <c r="B644" s="24" t="s">
        <v>887</v>
      </c>
      <c r="C644" s="29" t="s">
        <v>89</v>
      </c>
      <c r="D644" s="35" t="s">
        <v>905</v>
      </c>
      <c r="E644" s="36">
        <v>5166.7150000000001</v>
      </c>
    </row>
    <row r="645" spans="1:5" x14ac:dyDescent="0.25">
      <c r="A645" s="79" t="s">
        <v>253</v>
      </c>
      <c r="B645" s="79"/>
      <c r="C645" s="79"/>
      <c r="D645" s="79"/>
      <c r="E645" s="55">
        <f>E642+E623+E613</f>
        <v>89086.817999999999</v>
      </c>
    </row>
    <row r="646" spans="1:5" ht="69.75" customHeight="1" x14ac:dyDescent="0.25">
      <c r="A646" s="94" t="s">
        <v>906</v>
      </c>
      <c r="B646" s="94"/>
      <c r="C646" s="94"/>
      <c r="D646" s="94"/>
      <c r="E646" s="94"/>
    </row>
    <row r="647" spans="1:5" x14ac:dyDescent="0.25">
      <c r="A647" s="87" t="s">
        <v>266</v>
      </c>
      <c r="B647" s="87"/>
      <c r="C647" s="87"/>
      <c r="D647" s="87"/>
      <c r="E647" s="54">
        <f>E648</f>
        <v>39350</v>
      </c>
    </row>
    <row r="648" spans="1:5" x14ac:dyDescent="0.25">
      <c r="A648" s="87" t="s">
        <v>395</v>
      </c>
      <c r="B648" s="87"/>
      <c r="C648" s="87"/>
      <c r="D648" s="87"/>
      <c r="E648" s="54">
        <f>E649+E650</f>
        <v>39350</v>
      </c>
    </row>
    <row r="649" spans="1:5" ht="31.5" x14ac:dyDescent="0.25">
      <c r="A649" s="24">
        <v>473</v>
      </c>
      <c r="B649" s="24" t="s">
        <v>907</v>
      </c>
      <c r="C649" s="29" t="s">
        <v>396</v>
      </c>
      <c r="D649" s="35" t="s">
        <v>908</v>
      </c>
      <c r="E649" s="36">
        <v>30000</v>
      </c>
    </row>
    <row r="650" spans="1:5" ht="31.5" x14ac:dyDescent="0.25">
      <c r="A650" s="24">
        <f>A649+1</f>
        <v>474</v>
      </c>
      <c r="B650" s="24" t="s">
        <v>907</v>
      </c>
      <c r="C650" s="29" t="s">
        <v>396</v>
      </c>
      <c r="D650" s="35" t="s">
        <v>909</v>
      </c>
      <c r="E650" s="36">
        <v>9350</v>
      </c>
    </row>
    <row r="651" spans="1:5" x14ac:dyDescent="0.25">
      <c r="A651" s="87" t="s">
        <v>26</v>
      </c>
      <c r="B651" s="87"/>
      <c r="C651" s="87"/>
      <c r="D651" s="87"/>
      <c r="E651" s="54">
        <f>E652</f>
        <v>17.698</v>
      </c>
    </row>
    <row r="652" spans="1:5" x14ac:dyDescent="0.25">
      <c r="A652" s="87" t="s">
        <v>513</v>
      </c>
      <c r="B652" s="87"/>
      <c r="C652" s="87"/>
      <c r="D652" s="87"/>
      <c r="E652" s="54">
        <f>E653</f>
        <v>17.698</v>
      </c>
    </row>
    <row r="653" spans="1:5" ht="31.5" x14ac:dyDescent="0.25">
      <c r="A653" s="24">
        <f>A650+1</f>
        <v>475</v>
      </c>
      <c r="B653" s="24" t="s">
        <v>907</v>
      </c>
      <c r="C653" s="29" t="s">
        <v>514</v>
      </c>
      <c r="D653" s="35" t="s">
        <v>910</v>
      </c>
      <c r="E653" s="36">
        <v>17.698</v>
      </c>
    </row>
    <row r="654" spans="1:5" x14ac:dyDescent="0.25">
      <c r="A654" s="87" t="s">
        <v>41</v>
      </c>
      <c r="B654" s="87"/>
      <c r="C654" s="87"/>
      <c r="D654" s="87"/>
      <c r="E654" s="54">
        <f>E655</f>
        <v>10930.897000000001</v>
      </c>
    </row>
    <row r="655" spans="1:5" x14ac:dyDescent="0.25">
      <c r="A655" s="87" t="s">
        <v>50</v>
      </c>
      <c r="B655" s="87"/>
      <c r="C655" s="87"/>
      <c r="D655" s="87"/>
      <c r="E655" s="54">
        <f>E656</f>
        <v>10930.897000000001</v>
      </c>
    </row>
    <row r="656" spans="1:5" ht="47.25" x14ac:dyDescent="0.25">
      <c r="A656" s="24">
        <f>A653+1</f>
        <v>476</v>
      </c>
      <c r="B656" s="24" t="s">
        <v>907</v>
      </c>
      <c r="C656" s="29" t="s">
        <v>51</v>
      </c>
      <c r="D656" s="31" t="s">
        <v>911</v>
      </c>
      <c r="E656" s="36">
        <v>10930.897000000001</v>
      </c>
    </row>
    <row r="657" spans="1:5" x14ac:dyDescent="0.25">
      <c r="A657" s="87" t="s">
        <v>271</v>
      </c>
      <c r="B657" s="87"/>
      <c r="C657" s="87"/>
      <c r="D657" s="87"/>
      <c r="E657" s="54">
        <f>E658</f>
        <v>65.768000000000001</v>
      </c>
    </row>
    <row r="658" spans="1:5" x14ac:dyDescent="0.25">
      <c r="A658" s="87" t="s">
        <v>272</v>
      </c>
      <c r="B658" s="87"/>
      <c r="C658" s="87"/>
      <c r="D658" s="87"/>
      <c r="E658" s="54">
        <f>E659</f>
        <v>65.768000000000001</v>
      </c>
    </row>
    <row r="659" spans="1:5" ht="47.25" x14ac:dyDescent="0.25">
      <c r="A659" s="24">
        <f>A656+1</f>
        <v>477</v>
      </c>
      <c r="B659" s="24" t="s">
        <v>907</v>
      </c>
      <c r="C659" s="29" t="s">
        <v>273</v>
      </c>
      <c r="D659" s="31" t="s">
        <v>912</v>
      </c>
      <c r="E659" s="36">
        <v>65.768000000000001</v>
      </c>
    </row>
    <row r="660" spans="1:5" x14ac:dyDescent="0.25">
      <c r="A660" s="87" t="s">
        <v>83</v>
      </c>
      <c r="B660" s="87"/>
      <c r="C660" s="87"/>
      <c r="D660" s="87"/>
      <c r="E660" s="54">
        <f>E661+E663</f>
        <v>16656.251</v>
      </c>
    </row>
    <row r="661" spans="1:5" x14ac:dyDescent="0.25">
      <c r="A661" s="87" t="s">
        <v>84</v>
      </c>
      <c r="B661" s="87"/>
      <c r="C661" s="87"/>
      <c r="D661" s="87"/>
      <c r="E661" s="54">
        <f>E662</f>
        <v>1356.251</v>
      </c>
    </row>
    <row r="662" spans="1:5" ht="110.25" x14ac:dyDescent="0.25">
      <c r="A662" s="24">
        <f>A659+1</f>
        <v>478</v>
      </c>
      <c r="B662" s="24" t="s">
        <v>907</v>
      </c>
      <c r="C662" s="29" t="s">
        <v>85</v>
      </c>
      <c r="D662" s="31" t="s">
        <v>913</v>
      </c>
      <c r="E662" s="36">
        <v>1356.251</v>
      </c>
    </row>
    <row r="663" spans="1:5" x14ac:dyDescent="0.25">
      <c r="A663" s="87" t="s">
        <v>914</v>
      </c>
      <c r="B663" s="87"/>
      <c r="C663" s="87"/>
      <c r="D663" s="87"/>
      <c r="E663" s="54">
        <f>E664</f>
        <v>15300</v>
      </c>
    </row>
    <row r="664" spans="1:5" ht="31.5" x14ac:dyDescent="0.25">
      <c r="A664" s="24">
        <f>A662+1</f>
        <v>479</v>
      </c>
      <c r="B664" s="24" t="s">
        <v>907</v>
      </c>
      <c r="C664" s="29" t="s">
        <v>915</v>
      </c>
      <c r="D664" s="31" t="s">
        <v>916</v>
      </c>
      <c r="E664" s="36">
        <v>15300</v>
      </c>
    </row>
    <row r="665" spans="1:5" x14ac:dyDescent="0.25">
      <c r="A665" s="87" t="s">
        <v>759</v>
      </c>
      <c r="B665" s="87"/>
      <c r="C665" s="87"/>
      <c r="D665" s="87"/>
      <c r="E665" s="54">
        <f>E666+E668+E670</f>
        <v>150180.663</v>
      </c>
    </row>
    <row r="666" spans="1:5" x14ac:dyDescent="0.25">
      <c r="A666" s="87" t="s">
        <v>917</v>
      </c>
      <c r="B666" s="87"/>
      <c r="C666" s="87"/>
      <c r="D666" s="87"/>
      <c r="E666" s="54">
        <f>E667</f>
        <v>762.05899999999997</v>
      </c>
    </row>
    <row r="667" spans="1:5" ht="31.5" x14ac:dyDescent="0.25">
      <c r="A667" s="24">
        <f>A664+1</f>
        <v>480</v>
      </c>
      <c r="B667" s="24" t="s">
        <v>907</v>
      </c>
      <c r="C667" s="29" t="s">
        <v>918</v>
      </c>
      <c r="D667" s="35" t="s">
        <v>919</v>
      </c>
      <c r="E667" s="36">
        <v>762.05899999999997</v>
      </c>
    </row>
    <row r="668" spans="1:5" x14ac:dyDescent="0.25">
      <c r="A668" s="87" t="s">
        <v>763</v>
      </c>
      <c r="B668" s="87"/>
      <c r="C668" s="87"/>
      <c r="D668" s="87"/>
      <c r="E668" s="54">
        <f>E669</f>
        <v>74709.301999999996</v>
      </c>
    </row>
    <row r="669" spans="1:5" ht="31.5" x14ac:dyDescent="0.25">
      <c r="A669" s="24">
        <f>A667+1</f>
        <v>481</v>
      </c>
      <c r="B669" s="24" t="s">
        <v>907</v>
      </c>
      <c r="C669" s="29" t="s">
        <v>764</v>
      </c>
      <c r="D669" s="35" t="s">
        <v>920</v>
      </c>
      <c r="E669" s="36">
        <v>74709.301999999996</v>
      </c>
    </row>
    <row r="670" spans="1:5" x14ac:dyDescent="0.25">
      <c r="A670" s="87" t="s">
        <v>766</v>
      </c>
      <c r="B670" s="87"/>
      <c r="C670" s="87"/>
      <c r="D670" s="87"/>
      <c r="E670" s="54">
        <f>E671</f>
        <v>74709.301999999996</v>
      </c>
    </row>
    <row r="671" spans="1:5" ht="31.5" x14ac:dyDescent="0.25">
      <c r="A671" s="24">
        <f>A669+1</f>
        <v>482</v>
      </c>
      <c r="B671" s="24" t="s">
        <v>907</v>
      </c>
      <c r="C671" s="29" t="s">
        <v>767</v>
      </c>
      <c r="D671" s="35" t="s">
        <v>921</v>
      </c>
      <c r="E671" s="36">
        <v>74709.301999999996</v>
      </c>
    </row>
    <row r="672" spans="1:5" x14ac:dyDescent="0.25">
      <c r="A672" s="87" t="s">
        <v>87</v>
      </c>
      <c r="B672" s="87"/>
      <c r="C672" s="87"/>
      <c r="D672" s="87"/>
      <c r="E672" s="54">
        <f>E673+E675</f>
        <v>13866.98</v>
      </c>
    </row>
    <row r="673" spans="1:5" x14ac:dyDescent="0.25">
      <c r="A673" s="87" t="s">
        <v>769</v>
      </c>
      <c r="B673" s="87"/>
      <c r="C673" s="87"/>
      <c r="D673" s="87"/>
      <c r="E673" s="54">
        <f>E674</f>
        <v>1385.221</v>
      </c>
    </row>
    <row r="674" spans="1:5" ht="47.25" x14ac:dyDescent="0.25">
      <c r="A674" s="24">
        <f>A671+1</f>
        <v>483</v>
      </c>
      <c r="B674" s="24" t="s">
        <v>907</v>
      </c>
      <c r="C674" s="29" t="s">
        <v>770</v>
      </c>
      <c r="D674" s="35" t="s">
        <v>922</v>
      </c>
      <c r="E674" s="36">
        <v>1385.221</v>
      </c>
    </row>
    <row r="675" spans="1:5" x14ac:dyDescent="0.25">
      <c r="A675" s="87" t="s">
        <v>88</v>
      </c>
      <c r="B675" s="87"/>
      <c r="C675" s="87"/>
      <c r="D675" s="87"/>
      <c r="E675" s="54">
        <f>E676+E677+E678+E679</f>
        <v>12481.759</v>
      </c>
    </row>
    <row r="676" spans="1:5" ht="47.25" x14ac:dyDescent="0.25">
      <c r="A676" s="24">
        <f>A674+1</f>
        <v>484</v>
      </c>
      <c r="B676" s="24" t="s">
        <v>907</v>
      </c>
      <c r="C676" s="29" t="s">
        <v>89</v>
      </c>
      <c r="D676" s="35" t="s">
        <v>923</v>
      </c>
      <c r="E676" s="36">
        <v>936.81899999999996</v>
      </c>
    </row>
    <row r="677" spans="1:5" ht="31.5" x14ac:dyDescent="0.25">
      <c r="A677" s="24">
        <f>A676+1</f>
        <v>485</v>
      </c>
      <c r="B677" s="24" t="s">
        <v>907</v>
      </c>
      <c r="C677" s="29" t="s">
        <v>89</v>
      </c>
      <c r="D677" s="35" t="s">
        <v>924</v>
      </c>
      <c r="E677" s="36">
        <v>1717.7829999999999</v>
      </c>
    </row>
    <row r="678" spans="1:5" ht="31.5" x14ac:dyDescent="0.25">
      <c r="A678" s="24">
        <f>A677+1</f>
        <v>486</v>
      </c>
      <c r="B678" s="24" t="s">
        <v>907</v>
      </c>
      <c r="C678" s="29" t="s">
        <v>89</v>
      </c>
      <c r="D678" s="35" t="s">
        <v>925</v>
      </c>
      <c r="E678" s="36">
        <v>5644.9179999999997</v>
      </c>
    </row>
    <row r="679" spans="1:5" ht="47.25" x14ac:dyDescent="0.25">
      <c r="A679" s="24">
        <f>A678+1</f>
        <v>487</v>
      </c>
      <c r="B679" s="24" t="s">
        <v>907</v>
      </c>
      <c r="C679" s="29" t="s">
        <v>89</v>
      </c>
      <c r="D679" s="35" t="s">
        <v>926</v>
      </c>
      <c r="E679" s="36">
        <v>4182.2389999999996</v>
      </c>
    </row>
    <row r="680" spans="1:5" x14ac:dyDescent="0.25">
      <c r="A680" s="79" t="s">
        <v>253</v>
      </c>
      <c r="B680" s="79"/>
      <c r="C680" s="79"/>
      <c r="D680" s="79"/>
      <c r="E680" s="55">
        <f>E672+E665+E660+E657+E654+E651+E647</f>
        <v>231068.25700000001</v>
      </c>
    </row>
    <row r="681" spans="1:5" x14ac:dyDescent="0.25">
      <c r="A681" s="79" t="s">
        <v>927</v>
      </c>
      <c r="B681" s="79"/>
      <c r="C681" s="79"/>
      <c r="D681" s="79"/>
      <c r="E681" s="55">
        <f>E680+E645+E611+E77+E18</f>
        <v>1835253.159</v>
      </c>
    </row>
    <row r="682" spans="1:5" x14ac:dyDescent="0.25">
      <c r="A682" s="110" t="s">
        <v>189</v>
      </c>
      <c r="B682" s="110"/>
      <c r="C682" s="110"/>
      <c r="D682" s="110"/>
      <c r="E682" s="110"/>
    </row>
    <row r="683" spans="1:5" ht="40.5" customHeight="1" x14ac:dyDescent="0.25">
      <c r="A683" s="94" t="s">
        <v>928</v>
      </c>
      <c r="B683" s="94"/>
      <c r="C683" s="94"/>
      <c r="D683" s="94"/>
      <c r="E683" s="94"/>
    </row>
    <row r="684" spans="1:5" x14ac:dyDescent="0.25">
      <c r="A684" s="87" t="s">
        <v>13</v>
      </c>
      <c r="B684" s="87"/>
      <c r="C684" s="87"/>
      <c r="D684" s="87"/>
      <c r="E684" s="54">
        <f t="shared" ref="E684:E685" si="18">E685</f>
        <v>6448.3649999999998</v>
      </c>
    </row>
    <row r="685" spans="1:5" x14ac:dyDescent="0.25">
      <c r="A685" s="87" t="s">
        <v>14</v>
      </c>
      <c r="B685" s="87"/>
      <c r="C685" s="87"/>
      <c r="D685" s="87"/>
      <c r="E685" s="54">
        <f t="shared" si="18"/>
        <v>6448.3649999999998</v>
      </c>
    </row>
    <row r="686" spans="1:5" ht="31.5" x14ac:dyDescent="0.25">
      <c r="A686" s="24">
        <v>488</v>
      </c>
      <c r="B686" s="24" t="s">
        <v>929</v>
      </c>
      <c r="C686" s="29" t="s">
        <v>15</v>
      </c>
      <c r="D686" s="35" t="s">
        <v>930</v>
      </c>
      <c r="E686" s="36">
        <v>6448.3649999999998</v>
      </c>
    </row>
    <row r="687" spans="1:5" x14ac:dyDescent="0.25">
      <c r="A687" s="79" t="s">
        <v>253</v>
      </c>
      <c r="B687" s="79"/>
      <c r="C687" s="79"/>
      <c r="D687" s="79"/>
      <c r="E687" s="55">
        <f t="shared" ref="E687" si="19">E684</f>
        <v>6448.3649999999998</v>
      </c>
    </row>
    <row r="688" spans="1:5" ht="62.25" customHeight="1" x14ac:dyDescent="0.25">
      <c r="A688" s="94" t="s">
        <v>931</v>
      </c>
      <c r="B688" s="94"/>
      <c r="C688" s="94"/>
      <c r="D688" s="94"/>
      <c r="E688" s="94"/>
    </row>
    <row r="689" spans="1:5" x14ac:dyDescent="0.25">
      <c r="A689" s="87" t="s">
        <v>13</v>
      </c>
      <c r="B689" s="87"/>
      <c r="C689" s="87"/>
      <c r="D689" s="87"/>
      <c r="E689" s="54">
        <f t="shared" ref="E689" si="20">E690</f>
        <v>18263.037</v>
      </c>
    </row>
    <row r="690" spans="1:5" x14ac:dyDescent="0.25">
      <c r="A690" s="87" t="s">
        <v>14</v>
      </c>
      <c r="B690" s="87"/>
      <c r="C690" s="87"/>
      <c r="D690" s="87"/>
      <c r="E690" s="54">
        <f t="shared" ref="E690" si="21">SUM(E691:E692)</f>
        <v>18263.037</v>
      </c>
    </row>
    <row r="691" spans="1:5" ht="31.5" x14ac:dyDescent="0.25">
      <c r="A691" s="24">
        <v>489</v>
      </c>
      <c r="B691" s="53" t="s">
        <v>932</v>
      </c>
      <c r="C691" s="29" t="s">
        <v>15</v>
      </c>
      <c r="D691" s="35" t="s">
        <v>933</v>
      </c>
      <c r="E691" s="36">
        <v>16058.811</v>
      </c>
    </row>
    <row r="692" spans="1:5" ht="31.5" x14ac:dyDescent="0.25">
      <c r="A692" s="24">
        <f>A691+1</f>
        <v>490</v>
      </c>
      <c r="B692" s="53" t="s">
        <v>932</v>
      </c>
      <c r="C692" s="29" t="s">
        <v>15</v>
      </c>
      <c r="D692" s="35" t="s">
        <v>934</v>
      </c>
      <c r="E692" s="36">
        <v>2204.2260000000001</v>
      </c>
    </row>
    <row r="693" spans="1:5" x14ac:dyDescent="0.25">
      <c r="A693" s="87" t="s">
        <v>266</v>
      </c>
      <c r="B693" s="87"/>
      <c r="C693" s="87"/>
      <c r="D693" s="87"/>
      <c r="E693" s="54">
        <f t="shared" ref="E693" si="22">E694</f>
        <v>3573.1320000000001</v>
      </c>
    </row>
    <row r="694" spans="1:5" x14ac:dyDescent="0.25">
      <c r="A694" s="87" t="s">
        <v>377</v>
      </c>
      <c r="B694" s="87"/>
      <c r="C694" s="87"/>
      <c r="D694" s="87"/>
      <c r="E694" s="54">
        <f t="shared" ref="E694" si="23">E695+E696+E697+E698</f>
        <v>3573.1320000000001</v>
      </c>
    </row>
    <row r="695" spans="1:5" ht="31.5" x14ac:dyDescent="0.25">
      <c r="A695" s="24">
        <f>A692+1</f>
        <v>491</v>
      </c>
      <c r="B695" s="53" t="s">
        <v>932</v>
      </c>
      <c r="C695" s="29" t="s">
        <v>378</v>
      </c>
      <c r="D695" s="35" t="s">
        <v>935</v>
      </c>
      <c r="E695" s="36">
        <v>1217.1220000000001</v>
      </c>
    </row>
    <row r="696" spans="1:5" ht="31.5" x14ac:dyDescent="0.25">
      <c r="A696" s="24">
        <f>A695+1</f>
        <v>492</v>
      </c>
      <c r="B696" s="53" t="s">
        <v>932</v>
      </c>
      <c r="C696" s="29" t="s">
        <v>378</v>
      </c>
      <c r="D696" s="35" t="s">
        <v>936</v>
      </c>
      <c r="E696" s="36">
        <v>528.29499999999996</v>
      </c>
    </row>
    <row r="697" spans="1:5" ht="31.5" x14ac:dyDescent="0.25">
      <c r="A697" s="24">
        <f>A696+1</f>
        <v>493</v>
      </c>
      <c r="B697" s="53" t="s">
        <v>932</v>
      </c>
      <c r="C697" s="29" t="s">
        <v>378</v>
      </c>
      <c r="D697" s="35" t="s">
        <v>937</v>
      </c>
      <c r="E697" s="36">
        <v>1024.7750000000001</v>
      </c>
    </row>
    <row r="698" spans="1:5" ht="31.5" x14ac:dyDescent="0.25">
      <c r="A698" s="24">
        <f>A697+1</f>
        <v>494</v>
      </c>
      <c r="B698" s="53" t="s">
        <v>932</v>
      </c>
      <c r="C698" s="29" t="s">
        <v>378</v>
      </c>
      <c r="D698" s="35" t="s">
        <v>938</v>
      </c>
      <c r="E698" s="36">
        <v>802.94</v>
      </c>
    </row>
    <row r="699" spans="1:5" x14ac:dyDescent="0.25">
      <c r="A699" s="87" t="s">
        <v>19</v>
      </c>
      <c r="B699" s="87"/>
      <c r="C699" s="87"/>
      <c r="D699" s="87"/>
      <c r="E699" s="54">
        <f t="shared" ref="E699" si="24">E700</f>
        <v>26484.129000000001</v>
      </c>
    </row>
    <row r="700" spans="1:5" x14ac:dyDescent="0.25">
      <c r="A700" s="87" t="s">
        <v>20</v>
      </c>
      <c r="B700" s="87"/>
      <c r="C700" s="87"/>
      <c r="D700" s="87"/>
      <c r="E700" s="54">
        <f t="shared" ref="E700" si="25">SUM(E701:E705)</f>
        <v>26484.129000000001</v>
      </c>
    </row>
    <row r="701" spans="1:5" ht="31.5" x14ac:dyDescent="0.25">
      <c r="A701" s="24">
        <f>A698+1</f>
        <v>495</v>
      </c>
      <c r="B701" s="53" t="s">
        <v>932</v>
      </c>
      <c r="C701" s="29" t="s">
        <v>21</v>
      </c>
      <c r="D701" s="35" t="s">
        <v>939</v>
      </c>
      <c r="E701" s="36">
        <v>9988.7960000000003</v>
      </c>
    </row>
    <row r="702" spans="1:5" ht="31.5" x14ac:dyDescent="0.25">
      <c r="A702" s="24">
        <f>A701+1</f>
        <v>496</v>
      </c>
      <c r="B702" s="53" t="s">
        <v>932</v>
      </c>
      <c r="C702" s="29" t="s">
        <v>21</v>
      </c>
      <c r="D702" s="35" t="s">
        <v>940</v>
      </c>
      <c r="E702" s="36">
        <v>7136.018</v>
      </c>
    </row>
    <row r="703" spans="1:5" ht="47.25" x14ac:dyDescent="0.25">
      <c r="A703" s="24">
        <f>A702+1</f>
        <v>497</v>
      </c>
      <c r="B703" s="53" t="s">
        <v>932</v>
      </c>
      <c r="C703" s="29" t="s">
        <v>21</v>
      </c>
      <c r="D703" s="35" t="s">
        <v>941</v>
      </c>
      <c r="E703" s="36">
        <v>6422.4170000000004</v>
      </c>
    </row>
    <row r="704" spans="1:5" ht="31.5" x14ac:dyDescent="0.25">
      <c r="A704" s="24">
        <f>A703+1</f>
        <v>498</v>
      </c>
      <c r="B704" s="53" t="s">
        <v>932</v>
      </c>
      <c r="C704" s="29" t="s">
        <v>21</v>
      </c>
      <c r="D704" s="35" t="s">
        <v>942</v>
      </c>
      <c r="E704" s="36">
        <v>578.38199999999995</v>
      </c>
    </row>
    <row r="705" spans="1:5" ht="31.5" x14ac:dyDescent="0.25">
      <c r="A705" s="24">
        <f>A704+1</f>
        <v>499</v>
      </c>
      <c r="B705" s="53" t="s">
        <v>932</v>
      </c>
      <c r="C705" s="29" t="s">
        <v>21</v>
      </c>
      <c r="D705" s="35" t="s">
        <v>943</v>
      </c>
      <c r="E705" s="36">
        <v>2358.5160000000001</v>
      </c>
    </row>
    <row r="706" spans="1:5" x14ac:dyDescent="0.25">
      <c r="A706" s="87" t="s">
        <v>83</v>
      </c>
      <c r="B706" s="87"/>
      <c r="C706" s="87"/>
      <c r="D706" s="87"/>
      <c r="E706" s="54">
        <f t="shared" ref="E706:E707" si="26">E707</f>
        <v>1449.7159999999999</v>
      </c>
    </row>
    <row r="707" spans="1:5" x14ac:dyDescent="0.25">
      <c r="A707" s="87" t="s">
        <v>84</v>
      </c>
      <c r="B707" s="87"/>
      <c r="C707" s="87"/>
      <c r="D707" s="87"/>
      <c r="E707" s="54">
        <f t="shared" si="26"/>
        <v>1449.7159999999999</v>
      </c>
    </row>
    <row r="708" spans="1:5" ht="47.25" x14ac:dyDescent="0.25">
      <c r="A708" s="24">
        <f>A705+1</f>
        <v>500</v>
      </c>
      <c r="B708" s="53" t="s">
        <v>932</v>
      </c>
      <c r="C708" s="29" t="s">
        <v>85</v>
      </c>
      <c r="D708" s="35" t="s">
        <v>944</v>
      </c>
      <c r="E708" s="36">
        <v>1449.7159999999999</v>
      </c>
    </row>
    <row r="709" spans="1:5" x14ac:dyDescent="0.25">
      <c r="A709" s="87" t="s">
        <v>237</v>
      </c>
      <c r="B709" s="87"/>
      <c r="C709" s="87"/>
      <c r="D709" s="87"/>
      <c r="E709" s="36">
        <f t="shared" ref="E709" si="27">E710</f>
        <v>5637.0540000000001</v>
      </c>
    </row>
    <row r="710" spans="1:5" x14ac:dyDescent="0.25">
      <c r="A710" s="87" t="s">
        <v>238</v>
      </c>
      <c r="B710" s="87"/>
      <c r="C710" s="87"/>
      <c r="D710" s="87"/>
      <c r="E710" s="36">
        <f t="shared" ref="E710" si="28">SUM(E711:E713)</f>
        <v>5637.0540000000001</v>
      </c>
    </row>
    <row r="711" spans="1:5" ht="31.5" x14ac:dyDescent="0.25">
      <c r="A711" s="24">
        <f>A708+1</f>
        <v>501</v>
      </c>
      <c r="B711" s="53" t="s">
        <v>932</v>
      </c>
      <c r="C711" s="29" t="s">
        <v>240</v>
      </c>
      <c r="D711" s="35" t="s">
        <v>945</v>
      </c>
      <c r="E711" s="36">
        <v>158.79</v>
      </c>
    </row>
    <row r="712" spans="1:5" ht="31.5" x14ac:dyDescent="0.25">
      <c r="A712" s="24">
        <f>A711+1</f>
        <v>502</v>
      </c>
      <c r="B712" s="53" t="s">
        <v>932</v>
      </c>
      <c r="C712" s="29" t="s">
        <v>240</v>
      </c>
      <c r="D712" s="35" t="s">
        <v>946</v>
      </c>
      <c r="E712" s="36">
        <v>3528.6729999999998</v>
      </c>
    </row>
    <row r="713" spans="1:5" ht="31.5" x14ac:dyDescent="0.25">
      <c r="A713" s="24">
        <f>A712+1</f>
        <v>503</v>
      </c>
      <c r="B713" s="53" t="s">
        <v>932</v>
      </c>
      <c r="C713" s="29" t="s">
        <v>240</v>
      </c>
      <c r="D713" s="35" t="s">
        <v>947</v>
      </c>
      <c r="E713" s="36">
        <v>1949.5909999999999</v>
      </c>
    </row>
    <row r="714" spans="1:5" x14ac:dyDescent="0.25">
      <c r="A714" s="87" t="s">
        <v>118</v>
      </c>
      <c r="B714" s="87"/>
      <c r="C714" s="87"/>
      <c r="D714" s="87"/>
      <c r="E714" s="54">
        <f t="shared" ref="E714:E715" si="29">E715</f>
        <v>340.75700000000001</v>
      </c>
    </row>
    <row r="715" spans="1:5" x14ac:dyDescent="0.25">
      <c r="A715" s="87" t="s">
        <v>119</v>
      </c>
      <c r="B715" s="87"/>
      <c r="C715" s="87"/>
      <c r="D715" s="87"/>
      <c r="E715" s="54">
        <f t="shared" si="29"/>
        <v>340.75700000000001</v>
      </c>
    </row>
    <row r="716" spans="1:5" ht="31.5" x14ac:dyDescent="0.25">
      <c r="A716" s="24">
        <f>A713+1</f>
        <v>504</v>
      </c>
      <c r="B716" s="53" t="s">
        <v>932</v>
      </c>
      <c r="C716" s="29" t="s">
        <v>120</v>
      </c>
      <c r="D716" s="35" t="s">
        <v>948</v>
      </c>
      <c r="E716" s="36">
        <v>340.75700000000001</v>
      </c>
    </row>
    <row r="717" spans="1:5" x14ac:dyDescent="0.25">
      <c r="A717" s="87" t="s">
        <v>128</v>
      </c>
      <c r="B717" s="87"/>
      <c r="C717" s="87"/>
      <c r="D717" s="87"/>
      <c r="E717" s="54">
        <f t="shared" ref="E717:E718" si="30">E718</f>
        <v>44529.167999999998</v>
      </c>
    </row>
    <row r="718" spans="1:5" x14ac:dyDescent="0.25">
      <c r="A718" s="97" t="s">
        <v>949</v>
      </c>
      <c r="B718" s="97"/>
      <c r="C718" s="97"/>
      <c r="D718" s="97"/>
      <c r="E718" s="54">
        <f t="shared" si="30"/>
        <v>44529.167999999998</v>
      </c>
    </row>
    <row r="719" spans="1:5" ht="47.25" x14ac:dyDescent="0.25">
      <c r="A719" s="24">
        <f>A716+1</f>
        <v>505</v>
      </c>
      <c r="B719" s="53" t="s">
        <v>932</v>
      </c>
      <c r="C719" s="29" t="s">
        <v>950</v>
      </c>
      <c r="D719" s="27" t="s">
        <v>951</v>
      </c>
      <c r="E719" s="36">
        <v>44529.167999999998</v>
      </c>
    </row>
    <row r="720" spans="1:5" x14ac:dyDescent="0.25">
      <c r="A720" s="87" t="s">
        <v>879</v>
      </c>
      <c r="B720" s="87"/>
      <c r="C720" s="87"/>
      <c r="D720" s="87"/>
      <c r="E720" s="54">
        <f t="shared" ref="E720" si="31">E721+E722+E723+E724+E725+E726+E727</f>
        <v>61069.917999999998</v>
      </c>
    </row>
    <row r="721" spans="1:8" ht="31.5" x14ac:dyDescent="0.25">
      <c r="A721" s="24">
        <f>A719+1</f>
        <v>506</v>
      </c>
      <c r="B721" s="53" t="s">
        <v>932</v>
      </c>
      <c r="C721" s="29" t="s">
        <v>174</v>
      </c>
      <c r="D721" s="35" t="s">
        <v>952</v>
      </c>
      <c r="E721" s="36">
        <v>9837.1610000000001</v>
      </c>
    </row>
    <row r="722" spans="1:8" ht="31.5" x14ac:dyDescent="0.25">
      <c r="A722" s="24">
        <f t="shared" ref="A722:A727" si="32">A721+1</f>
        <v>507</v>
      </c>
      <c r="B722" s="53" t="s">
        <v>932</v>
      </c>
      <c r="C722" s="29" t="s">
        <v>174</v>
      </c>
      <c r="D722" s="35" t="s">
        <v>953</v>
      </c>
      <c r="E722" s="36">
        <v>10254.445</v>
      </c>
    </row>
    <row r="723" spans="1:8" ht="31.5" x14ac:dyDescent="0.25">
      <c r="A723" s="24">
        <f t="shared" si="32"/>
        <v>508</v>
      </c>
      <c r="B723" s="53" t="s">
        <v>932</v>
      </c>
      <c r="C723" s="29" t="s">
        <v>174</v>
      </c>
      <c r="D723" s="35" t="s">
        <v>954</v>
      </c>
      <c r="E723" s="36">
        <v>17285.455000000002</v>
      </c>
    </row>
    <row r="724" spans="1:8" ht="31.5" x14ac:dyDescent="0.25">
      <c r="A724" s="24">
        <f t="shared" si="32"/>
        <v>509</v>
      </c>
      <c r="B724" s="53" t="s">
        <v>932</v>
      </c>
      <c r="C724" s="29" t="s">
        <v>174</v>
      </c>
      <c r="D724" s="35" t="s">
        <v>955</v>
      </c>
      <c r="E724" s="36">
        <v>8246.5830000000005</v>
      </c>
    </row>
    <row r="725" spans="1:8" ht="31.5" x14ac:dyDescent="0.25">
      <c r="A725" s="24">
        <f t="shared" si="32"/>
        <v>510</v>
      </c>
      <c r="B725" s="53" t="s">
        <v>932</v>
      </c>
      <c r="C725" s="29" t="s">
        <v>174</v>
      </c>
      <c r="D725" s="35" t="s">
        <v>956</v>
      </c>
      <c r="E725" s="36">
        <v>5713.1390000000001</v>
      </c>
    </row>
    <row r="726" spans="1:8" ht="31.5" x14ac:dyDescent="0.25">
      <c r="A726" s="24">
        <f t="shared" si="32"/>
        <v>511</v>
      </c>
      <c r="B726" s="53" t="s">
        <v>932</v>
      </c>
      <c r="C726" s="29" t="s">
        <v>174</v>
      </c>
      <c r="D726" s="35" t="s">
        <v>957</v>
      </c>
      <c r="E726" s="36">
        <v>5158.0730000000003</v>
      </c>
    </row>
    <row r="727" spans="1:8" ht="31.5" x14ac:dyDescent="0.25">
      <c r="A727" s="24">
        <f t="shared" si="32"/>
        <v>512</v>
      </c>
      <c r="B727" s="53" t="s">
        <v>932</v>
      </c>
      <c r="C727" s="29" t="s">
        <v>174</v>
      </c>
      <c r="D727" s="35" t="s">
        <v>958</v>
      </c>
      <c r="E727" s="36">
        <v>4575.0619999999999</v>
      </c>
    </row>
    <row r="728" spans="1:8" x14ac:dyDescent="0.25">
      <c r="A728" s="98" t="s">
        <v>176</v>
      </c>
      <c r="B728" s="98"/>
      <c r="C728" s="98"/>
      <c r="D728" s="98"/>
      <c r="E728" s="54">
        <f t="shared" ref="E728" si="33">SUM(E729:E733)</f>
        <v>24244.132999999998</v>
      </c>
    </row>
    <row r="729" spans="1:8" ht="31.5" x14ac:dyDescent="0.25">
      <c r="A729" s="24">
        <f>A727+1</f>
        <v>513</v>
      </c>
      <c r="B729" s="53" t="s">
        <v>932</v>
      </c>
      <c r="C729" s="29" t="s">
        <v>177</v>
      </c>
      <c r="D729" s="31" t="s">
        <v>959</v>
      </c>
      <c r="E729" s="36">
        <v>3633.873</v>
      </c>
    </row>
    <row r="730" spans="1:8" ht="31.5" x14ac:dyDescent="0.25">
      <c r="A730" s="24">
        <f>A729+1</f>
        <v>514</v>
      </c>
      <c r="B730" s="53" t="s">
        <v>932</v>
      </c>
      <c r="C730" s="29" t="s">
        <v>177</v>
      </c>
      <c r="D730" s="27" t="s">
        <v>960</v>
      </c>
      <c r="E730" s="36">
        <v>1816.9369999999999</v>
      </c>
    </row>
    <row r="731" spans="1:8" ht="47.25" x14ac:dyDescent="0.25">
      <c r="A731" s="24">
        <f>A730+1</f>
        <v>515</v>
      </c>
      <c r="B731" s="53" t="s">
        <v>932</v>
      </c>
      <c r="C731" s="29" t="s">
        <v>177</v>
      </c>
      <c r="D731" s="27" t="s">
        <v>961</v>
      </c>
      <c r="E731" s="36">
        <v>4945.6099999999997</v>
      </c>
    </row>
    <row r="732" spans="1:8" ht="31.5" x14ac:dyDescent="0.25">
      <c r="A732" s="24">
        <f>A731+1</f>
        <v>516</v>
      </c>
      <c r="B732" s="53" t="s">
        <v>932</v>
      </c>
      <c r="C732" s="29" t="s">
        <v>177</v>
      </c>
      <c r="D732" s="27" t="s">
        <v>962</v>
      </c>
      <c r="E732" s="36">
        <v>3956.489</v>
      </c>
    </row>
    <row r="733" spans="1:8" ht="31.5" x14ac:dyDescent="0.25">
      <c r="A733" s="24">
        <f>A732+1</f>
        <v>517</v>
      </c>
      <c r="B733" s="53" t="s">
        <v>932</v>
      </c>
      <c r="C733" s="29" t="s">
        <v>177</v>
      </c>
      <c r="D733" s="27" t="s">
        <v>963</v>
      </c>
      <c r="E733" s="36">
        <v>9891.2240000000002</v>
      </c>
    </row>
    <row r="734" spans="1:8" x14ac:dyDescent="0.25">
      <c r="A734" s="88" t="s">
        <v>253</v>
      </c>
      <c r="B734" s="88"/>
      <c r="C734" s="88"/>
      <c r="D734" s="88"/>
      <c r="E734" s="55">
        <f t="shared" ref="E734" si="34">E728+E720+E717+E714+E709+E706+E699+E693+E689</f>
        <v>185591.04399999997</v>
      </c>
    </row>
    <row r="735" spans="1:8" x14ac:dyDescent="0.25">
      <c r="A735" s="79" t="s">
        <v>964</v>
      </c>
      <c r="B735" s="79"/>
      <c r="C735" s="79"/>
      <c r="D735" s="79"/>
      <c r="E735" s="55">
        <f>E734+E687</f>
        <v>192039.40899999996</v>
      </c>
    </row>
    <row r="736" spans="1:8" s="48" customFormat="1" x14ac:dyDescent="0.25">
      <c r="A736" s="99" t="s">
        <v>243</v>
      </c>
      <c r="B736" s="99"/>
      <c r="C736" s="99"/>
      <c r="D736" s="99"/>
      <c r="E736" s="58">
        <f>E735+E681</f>
        <v>2027292.568</v>
      </c>
      <c r="H736" s="49"/>
    </row>
  </sheetData>
  <mergeCells count="219">
    <mergeCell ref="A2:E2"/>
    <mergeCell ref="A4:A5"/>
    <mergeCell ref="B4:C4"/>
    <mergeCell ref="D4:D5"/>
    <mergeCell ref="E4:E5"/>
    <mergeCell ref="A6:E6"/>
    <mergeCell ref="A16:D16"/>
    <mergeCell ref="A18:D18"/>
    <mergeCell ref="A19:E19"/>
    <mergeCell ref="A20:D20"/>
    <mergeCell ref="A21:D21"/>
    <mergeCell ref="A23:D23"/>
    <mergeCell ref="A7:E7"/>
    <mergeCell ref="A8:D8"/>
    <mergeCell ref="A9:D9"/>
    <mergeCell ref="A11:D11"/>
    <mergeCell ref="A12:D12"/>
    <mergeCell ref="A15:D15"/>
    <mergeCell ref="A34:D34"/>
    <mergeCell ref="A36:D36"/>
    <mergeCell ref="A37:D37"/>
    <mergeCell ref="A40:D40"/>
    <mergeCell ref="A43:D43"/>
    <mergeCell ref="A45:D45"/>
    <mergeCell ref="A25:D25"/>
    <mergeCell ref="A27:D27"/>
    <mergeCell ref="A28:D28"/>
    <mergeCell ref="A30:D30"/>
    <mergeCell ref="A31:D31"/>
    <mergeCell ref="A33:D33"/>
    <mergeCell ref="A64:D64"/>
    <mergeCell ref="A67:D67"/>
    <mergeCell ref="A70:D70"/>
    <mergeCell ref="A71:D71"/>
    <mergeCell ref="A75:D75"/>
    <mergeCell ref="A77:D77"/>
    <mergeCell ref="A49:D49"/>
    <mergeCell ref="A51:D51"/>
    <mergeCell ref="A54:D54"/>
    <mergeCell ref="A56:D56"/>
    <mergeCell ref="A60:D60"/>
    <mergeCell ref="A63:D63"/>
    <mergeCell ref="A92:D92"/>
    <mergeCell ref="A94:D94"/>
    <mergeCell ref="A97:D97"/>
    <mergeCell ref="A99:D99"/>
    <mergeCell ref="A100:D100"/>
    <mergeCell ref="A103:D103"/>
    <mergeCell ref="A78:E78"/>
    <mergeCell ref="A79:D79"/>
    <mergeCell ref="A80:D80"/>
    <mergeCell ref="A86:D86"/>
    <mergeCell ref="A88:D88"/>
    <mergeCell ref="A90:D90"/>
    <mergeCell ref="A128:D128"/>
    <mergeCell ref="A129:D129"/>
    <mergeCell ref="A146:D146"/>
    <mergeCell ref="A159:D159"/>
    <mergeCell ref="A168:D168"/>
    <mergeCell ref="A174:D174"/>
    <mergeCell ref="A104:D104"/>
    <mergeCell ref="A106:D106"/>
    <mergeCell ref="A107:D107"/>
    <mergeCell ref="A115:D115"/>
    <mergeCell ref="A119:D119"/>
    <mergeCell ref="A124:D124"/>
    <mergeCell ref="A223:D223"/>
    <mergeCell ref="A225:D225"/>
    <mergeCell ref="A229:D229"/>
    <mergeCell ref="A234:D234"/>
    <mergeCell ref="A236:D236"/>
    <mergeCell ref="A240:D240"/>
    <mergeCell ref="A177:D177"/>
    <mergeCell ref="A182:D182"/>
    <mergeCell ref="A195:D195"/>
    <mergeCell ref="A201:D201"/>
    <mergeCell ref="A205:D205"/>
    <mergeCell ref="A206:D206"/>
    <mergeCell ref="A257:D257"/>
    <mergeCell ref="A263:D263"/>
    <mergeCell ref="A265:D265"/>
    <mergeCell ref="A266:D266"/>
    <mergeCell ref="A271:D271"/>
    <mergeCell ref="A275:D275"/>
    <mergeCell ref="A243:D243"/>
    <mergeCell ref="A247:D247"/>
    <mergeCell ref="A249:D249"/>
    <mergeCell ref="A250:D250"/>
    <mergeCell ref="A253:D253"/>
    <mergeCell ref="A256:D256"/>
    <mergeCell ref="A299:D299"/>
    <mergeCell ref="A304:D304"/>
    <mergeCell ref="A319:D319"/>
    <mergeCell ref="A326:D326"/>
    <mergeCell ref="A333:D333"/>
    <mergeCell ref="A339:D339"/>
    <mergeCell ref="A279:D279"/>
    <mergeCell ref="A283:D283"/>
    <mergeCell ref="A286:D286"/>
    <mergeCell ref="A292:D292"/>
    <mergeCell ref="A295:D295"/>
    <mergeCell ref="A298:D298"/>
    <mergeCell ref="A382:D382"/>
    <mergeCell ref="A386:D386"/>
    <mergeCell ref="A387:D387"/>
    <mergeCell ref="A391:D391"/>
    <mergeCell ref="A394:D394"/>
    <mergeCell ref="A396:D396"/>
    <mergeCell ref="A345:D345"/>
    <mergeCell ref="A356:D356"/>
    <mergeCell ref="A366:D366"/>
    <mergeCell ref="A371:D371"/>
    <mergeCell ref="A376:D376"/>
    <mergeCell ref="A377:D377"/>
    <mergeCell ref="A414:D414"/>
    <mergeCell ref="A415:D415"/>
    <mergeCell ref="A430:D430"/>
    <mergeCell ref="A454:D454"/>
    <mergeCell ref="A460:D460"/>
    <mergeCell ref="A467:D467"/>
    <mergeCell ref="A398:D398"/>
    <mergeCell ref="A400:D400"/>
    <mergeCell ref="A404:D404"/>
    <mergeCell ref="A407:D407"/>
    <mergeCell ref="A409:D409"/>
    <mergeCell ref="A412:D412"/>
    <mergeCell ref="A495:D495"/>
    <mergeCell ref="A497:D497"/>
    <mergeCell ref="A498:D498"/>
    <mergeCell ref="A502:D502"/>
    <mergeCell ref="A503:D503"/>
    <mergeCell ref="A507:D507"/>
    <mergeCell ref="A469:D469"/>
    <mergeCell ref="A476:D476"/>
    <mergeCell ref="A485:D485"/>
    <mergeCell ref="A490:D490"/>
    <mergeCell ref="A491:D491"/>
    <mergeCell ref="A493:D493"/>
    <mergeCell ref="A561:D561"/>
    <mergeCell ref="A573:D573"/>
    <mergeCell ref="A574:D574"/>
    <mergeCell ref="A583:D583"/>
    <mergeCell ref="A588:D588"/>
    <mergeCell ref="A589:D589"/>
    <mergeCell ref="A508:D508"/>
    <mergeCell ref="A512:D512"/>
    <mergeCell ref="A521:D521"/>
    <mergeCell ref="A533:D533"/>
    <mergeCell ref="A545:D545"/>
    <mergeCell ref="A557:D557"/>
    <mergeCell ref="A611:D611"/>
    <mergeCell ref="A612:E612"/>
    <mergeCell ref="A613:D613"/>
    <mergeCell ref="A614:D614"/>
    <mergeCell ref="A617:D617"/>
    <mergeCell ref="A623:D623"/>
    <mergeCell ref="A593:D593"/>
    <mergeCell ref="A595:D595"/>
    <mergeCell ref="A597:D597"/>
    <mergeCell ref="A599:D599"/>
    <mergeCell ref="A600:D600"/>
    <mergeCell ref="A604:D604"/>
    <mergeCell ref="A638:D638"/>
    <mergeCell ref="A640:D640"/>
    <mergeCell ref="A642:D642"/>
    <mergeCell ref="A643:D643"/>
    <mergeCell ref="A645:D645"/>
    <mergeCell ref="A646:E646"/>
    <mergeCell ref="A624:D624"/>
    <mergeCell ref="A626:D626"/>
    <mergeCell ref="A628:D628"/>
    <mergeCell ref="A631:D631"/>
    <mergeCell ref="A634:D634"/>
    <mergeCell ref="A636:D636"/>
    <mergeCell ref="A657:D657"/>
    <mergeCell ref="A658:D658"/>
    <mergeCell ref="A660:D660"/>
    <mergeCell ref="A661:D661"/>
    <mergeCell ref="A663:D663"/>
    <mergeCell ref="A665:D665"/>
    <mergeCell ref="A647:D647"/>
    <mergeCell ref="A648:D648"/>
    <mergeCell ref="A651:D651"/>
    <mergeCell ref="A652:D652"/>
    <mergeCell ref="A654:D654"/>
    <mergeCell ref="A655:D655"/>
    <mergeCell ref="A680:D680"/>
    <mergeCell ref="A681:D681"/>
    <mergeCell ref="A682:E682"/>
    <mergeCell ref="A683:E683"/>
    <mergeCell ref="A684:D684"/>
    <mergeCell ref="A685:D685"/>
    <mergeCell ref="A666:D666"/>
    <mergeCell ref="A668:D668"/>
    <mergeCell ref="A670:D670"/>
    <mergeCell ref="A672:D672"/>
    <mergeCell ref="A673:D673"/>
    <mergeCell ref="A675:D675"/>
    <mergeCell ref="A699:D699"/>
    <mergeCell ref="A700:D700"/>
    <mergeCell ref="A706:D706"/>
    <mergeCell ref="A707:D707"/>
    <mergeCell ref="A709:D709"/>
    <mergeCell ref="A710:D710"/>
    <mergeCell ref="A687:D687"/>
    <mergeCell ref="A688:E688"/>
    <mergeCell ref="A689:D689"/>
    <mergeCell ref="A690:D690"/>
    <mergeCell ref="A693:D693"/>
    <mergeCell ref="A694:D694"/>
    <mergeCell ref="A734:D734"/>
    <mergeCell ref="A735:D735"/>
    <mergeCell ref="A736:D736"/>
    <mergeCell ref="A714:D714"/>
    <mergeCell ref="A715:D715"/>
    <mergeCell ref="A717:D717"/>
    <mergeCell ref="A718:D718"/>
    <mergeCell ref="A720:D720"/>
    <mergeCell ref="A728:D728"/>
  </mergeCells>
  <pageMargins left="0.19685039370078741" right="0.19685039370078741" top="0.74803149606299213" bottom="0.74803149606299213" header="0.31496062992125984" footer="0.31496062992125984"/>
  <pageSetup paperSize="9" scale="53" fitToHeight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tabSelected="1" workbookViewId="0">
      <selection activeCell="A2" sqref="A2:B2"/>
    </sheetView>
  </sheetViews>
  <sheetFormatPr defaultRowHeight="15" x14ac:dyDescent="0.25"/>
  <cols>
    <col min="1" max="1" width="140.7109375" style="61" customWidth="1"/>
    <col min="2" max="2" width="32.5703125" style="66" customWidth="1"/>
    <col min="3" max="3" width="9.140625" style="59"/>
    <col min="4" max="4" width="12.5703125" style="66" bestFit="1" customWidth="1"/>
    <col min="5" max="16384" width="9.140625" style="59"/>
  </cols>
  <sheetData>
    <row r="2" spans="1:2" ht="75" customHeight="1" x14ac:dyDescent="0.25">
      <c r="A2" s="114" t="s">
        <v>993</v>
      </c>
      <c r="B2" s="114"/>
    </row>
    <row r="4" spans="1:2" ht="29.25" customHeight="1" x14ac:dyDescent="0.25">
      <c r="A4" s="70" t="s">
        <v>968</v>
      </c>
      <c r="B4" s="72" t="s">
        <v>3</v>
      </c>
    </row>
    <row r="5" spans="1:2" ht="28.5" customHeight="1" x14ac:dyDescent="0.25">
      <c r="A5" s="71" t="s">
        <v>969</v>
      </c>
      <c r="B5" s="75">
        <f>B6+B11</f>
        <v>2370806.6494999998</v>
      </c>
    </row>
    <row r="6" spans="1:2" ht="31.5" customHeight="1" x14ac:dyDescent="0.25">
      <c r="A6" s="68" t="s">
        <v>982</v>
      </c>
      <c r="B6" s="1">
        <f>B7+B8+B9+B10</f>
        <v>535553.49049999996</v>
      </c>
    </row>
    <row r="7" spans="1:2" ht="23.25" customHeight="1" x14ac:dyDescent="0.25">
      <c r="A7" s="60" t="s">
        <v>970</v>
      </c>
      <c r="B7" s="64">
        <f>'ИП по подключению'!F133</f>
        <v>177112.12799999997</v>
      </c>
    </row>
    <row r="8" spans="1:2" ht="29.25" customHeight="1" x14ac:dyDescent="0.25">
      <c r="A8" s="60" t="s">
        <v>971</v>
      </c>
      <c r="B8" s="64">
        <f>'ИП по подключению'!F143</f>
        <v>4842.6605</v>
      </c>
    </row>
    <row r="9" spans="1:2" ht="39" customHeight="1" x14ac:dyDescent="0.25">
      <c r="A9" s="60" t="s">
        <v>972</v>
      </c>
      <c r="B9" s="64">
        <f>'ИП по подключению'!F174</f>
        <v>346094.39899999998</v>
      </c>
    </row>
    <row r="10" spans="1:2" ht="35.25" customHeight="1" x14ac:dyDescent="0.25">
      <c r="A10" s="60" t="s">
        <v>976</v>
      </c>
      <c r="B10" s="64">
        <f>'ИП по подключению'!F181</f>
        <v>7504.3029999999999</v>
      </c>
    </row>
    <row r="11" spans="1:2" ht="42.75" x14ac:dyDescent="0.25">
      <c r="A11" s="69" t="s">
        <v>983</v>
      </c>
      <c r="B11" s="1">
        <f>B12+B13+B14+B15+B16</f>
        <v>1835253.159</v>
      </c>
    </row>
    <row r="12" spans="1:2" ht="30.75" customHeight="1" x14ac:dyDescent="0.25">
      <c r="A12" s="60" t="s">
        <v>977</v>
      </c>
      <c r="B12" s="64">
        <f>'ИП - прочий'!E18</f>
        <v>8585.2639999999992</v>
      </c>
    </row>
    <row r="13" spans="1:2" ht="30" customHeight="1" x14ac:dyDescent="0.25">
      <c r="A13" s="60" t="s">
        <v>978</v>
      </c>
      <c r="B13" s="64">
        <f>'ИП - прочий'!E77</f>
        <v>545892.31300000008</v>
      </c>
    </row>
    <row r="14" spans="1:2" ht="34.5" customHeight="1" x14ac:dyDescent="0.25">
      <c r="A14" s="60" t="s">
        <v>979</v>
      </c>
      <c r="B14" s="64">
        <f>'ИП - прочий'!E611</f>
        <v>960620.50699999998</v>
      </c>
    </row>
    <row r="15" spans="1:2" ht="30" x14ac:dyDescent="0.25">
      <c r="A15" s="60" t="s">
        <v>980</v>
      </c>
      <c r="B15" s="64">
        <f>'ИП - прочий'!E645</f>
        <v>89086.817999999999</v>
      </c>
    </row>
    <row r="16" spans="1:2" ht="51.75" customHeight="1" x14ac:dyDescent="0.25">
      <c r="A16" s="60" t="s">
        <v>981</v>
      </c>
      <c r="B16" s="64">
        <f>'ИП - прочий'!E680</f>
        <v>231068.25700000001</v>
      </c>
    </row>
    <row r="17" spans="1:4" ht="24" customHeight="1" x14ac:dyDescent="0.25">
      <c r="A17" s="63" t="s">
        <v>973</v>
      </c>
      <c r="B17" s="65">
        <f>B18+B23</f>
        <v>362181.30899999989</v>
      </c>
    </row>
    <row r="18" spans="1:4" ht="28.5" x14ac:dyDescent="0.25">
      <c r="A18" s="69" t="s">
        <v>986</v>
      </c>
      <c r="B18" s="1">
        <f>B19+B20+B21+B22</f>
        <v>170141.89999999997</v>
      </c>
    </row>
    <row r="19" spans="1:4" ht="21" customHeight="1" x14ac:dyDescent="0.25">
      <c r="A19" s="60" t="s">
        <v>974</v>
      </c>
      <c r="B19" s="64">
        <f>'ИП по подключению'!F237</f>
        <v>161956.41299999997</v>
      </c>
    </row>
    <row r="20" spans="1:4" ht="30" customHeight="1" x14ac:dyDescent="0.25">
      <c r="A20" s="60" t="s">
        <v>984</v>
      </c>
      <c r="B20" s="64">
        <f>'ИП по подключению'!F244</f>
        <v>3834.9870000000001</v>
      </c>
    </row>
    <row r="21" spans="1:4" ht="30" x14ac:dyDescent="0.25">
      <c r="A21" s="60" t="s">
        <v>975</v>
      </c>
      <c r="B21" s="64"/>
    </row>
    <row r="22" spans="1:4" ht="30" x14ac:dyDescent="0.25">
      <c r="A22" s="60" t="s">
        <v>985</v>
      </c>
      <c r="B22" s="64">
        <f>'ИП по подключению'!F249</f>
        <v>4350.5</v>
      </c>
    </row>
    <row r="23" spans="1:4" ht="28.5" x14ac:dyDescent="0.25">
      <c r="A23" s="69" t="s">
        <v>987</v>
      </c>
      <c r="B23" s="1">
        <f>B24+B25</f>
        <v>192039.40899999996</v>
      </c>
    </row>
    <row r="24" spans="1:4" ht="30" x14ac:dyDescent="0.25">
      <c r="A24" s="60" t="s">
        <v>988</v>
      </c>
      <c r="B24" s="64">
        <f>'ИП - прочий'!E687</f>
        <v>6448.3649999999998</v>
      </c>
    </row>
    <row r="25" spans="1:4" ht="30" x14ac:dyDescent="0.25">
      <c r="A25" s="60" t="s">
        <v>989</v>
      </c>
      <c r="B25" s="64">
        <f>'ИП - прочий'!E734</f>
        <v>185591.04399999997</v>
      </c>
    </row>
    <row r="26" spans="1:4" s="73" customFormat="1" ht="16.5" customHeight="1" x14ac:dyDescent="0.2">
      <c r="A26" s="63" t="s">
        <v>990</v>
      </c>
      <c r="B26" s="65">
        <f>B17+B5</f>
        <v>2732987.9584999997</v>
      </c>
      <c r="D26" s="74"/>
    </row>
    <row r="27" spans="1:4" s="73" customFormat="1" ht="14.25" x14ac:dyDescent="0.2">
      <c r="A27" s="62" t="s">
        <v>992</v>
      </c>
      <c r="B27" s="67">
        <f>B18+B6</f>
        <v>705695.39049999998</v>
      </c>
      <c r="D27" s="74"/>
    </row>
    <row r="28" spans="1:4" s="73" customFormat="1" ht="14.25" x14ac:dyDescent="0.2">
      <c r="A28" s="62" t="s">
        <v>991</v>
      </c>
      <c r="B28" s="67">
        <f>B23+B11</f>
        <v>2027292.568</v>
      </c>
      <c r="D28" s="74"/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ИП по подключению</vt:lpstr>
      <vt:lpstr>ИП - прочий</vt:lpstr>
      <vt:lpstr>Общий свод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2016-12-01T07:47:35Z</dcterms:modified>
</cp:coreProperties>
</file>